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709\Desktop\"/>
    </mc:Choice>
  </mc:AlternateContent>
  <xr:revisionPtr revIDLastSave="0" documentId="8_{0BB5580A-FD5E-4149-A3A9-451D5C5127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  <sheet name="Sheet2" sheetId="2" state="hidden" r:id="rId2"/>
    <sheet name="Sheet3" sheetId="3" state="hidden" r:id="rId3"/>
  </sheets>
  <definedNames>
    <definedName name="_xlnm.Print_Area" localSheetId="0">Sheet1!$A$1:$M$95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3" l="1"/>
  <c r="G3" i="3"/>
  <c r="G2" i="3"/>
  <c r="G1" i="3"/>
  <c r="F4" i="3"/>
  <c r="F3" i="3"/>
  <c r="F2" i="3"/>
  <c r="F1" i="3"/>
  <c r="F5" i="3" l="1"/>
  <c r="G5" i="3"/>
  <c r="M20" i="4" s="1"/>
  <c r="M32" i="4" s="1"/>
  <c r="H20" i="4" l="1"/>
  <c r="F41" i="4"/>
  <c r="D2" i="3" l="1"/>
  <c r="M26" i="4" s="1"/>
  <c r="H26" i="4" s="1"/>
  <c r="D1" i="3" l="1"/>
  <c r="M13" i="4" s="1"/>
  <c r="M14" i="4" s="1"/>
  <c r="C1" i="3" l="1"/>
  <c r="A6" i="3" l="1"/>
  <c r="A5" i="3"/>
  <c r="A4" i="3"/>
  <c r="A3" i="3"/>
  <c r="A2" i="3"/>
  <c r="A1" i="3"/>
  <c r="B6" i="3" l="1"/>
  <c r="B5" i="3"/>
  <c r="B4" i="3"/>
  <c r="B3" i="3"/>
  <c r="B2" i="3"/>
  <c r="B1" i="3"/>
  <c r="C2" i="3" l="1"/>
  <c r="M27" i="4" s="1"/>
  <c r="M28" i="4" s="1"/>
  <c r="H13" i="4"/>
  <c r="A7" i="3" s="1"/>
  <c r="B7" i="3" s="1"/>
  <c r="H27" i="4" l="1"/>
  <c r="A4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Taylor, Scott W (Henderson)</author>
    <author>Scott Taylor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H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QR/NS</t>
        </r>
      </text>
    </comment>
    <comment ref="A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H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QR/NS</t>
        </r>
      </text>
    </comment>
    <comment ref="H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Science Labs (if needed)</t>
        </r>
      </text>
    </comment>
    <comment ref="H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Science Labs (if needed)</t>
        </r>
      </text>
    </comment>
    <comment ref="A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H1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Digital Literacy</t>
        </r>
      </text>
    </comment>
    <comment ref="H1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First Year Experience Requirement OR Exemption</t>
        </r>
      </text>
    </comment>
    <comment ref="H20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Academic Success Requirement Electives</t>
        </r>
      </text>
    </comment>
    <comment ref="A2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Humanities</t>
        </r>
      </text>
    </comment>
    <comment ref="A2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Heritage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Taylor</author>
    <author>HEN-INTERN</author>
  </authors>
  <commentList>
    <comment ref="F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ENG 100 formula</t>
        </r>
      </text>
    </comment>
    <comment ref="D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A/H Carry over formula</t>
        </r>
      </text>
    </comment>
    <comment ref="F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RDG 100 Formula</t>
        </r>
      </text>
    </comment>
    <comment ref="F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MAT 126 formula</t>
        </r>
      </text>
    </comment>
    <comment ref="F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MAT 100 formula</t>
        </r>
      </text>
    </comment>
  </commentList>
</comments>
</file>

<file path=xl/sharedStrings.xml><?xml version="1.0" encoding="utf-8"?>
<sst xmlns="http://schemas.openxmlformats.org/spreadsheetml/2006/main" count="1321" uniqueCount="474">
  <si>
    <t>HENDERSON COMMUNITY COLLEGE</t>
  </si>
  <si>
    <t>Academic Success Requirements</t>
  </si>
  <si>
    <t>Semester</t>
  </si>
  <si>
    <t>Taken</t>
  </si>
  <si>
    <t>Credit</t>
  </si>
  <si>
    <t>Hours</t>
  </si>
  <si>
    <t>3*</t>
  </si>
  <si>
    <t>(Complete shaded areas as applicable)</t>
  </si>
  <si>
    <t>General Education Requirements</t>
  </si>
  <si>
    <t xml:space="preserve">Semester </t>
  </si>
  <si>
    <t>ENG 101 - Writing I</t>
  </si>
  <si>
    <t>ENG 102 - Writing II</t>
  </si>
  <si>
    <t>Additional</t>
  </si>
  <si>
    <t>requirement.</t>
  </si>
  <si>
    <t>Year</t>
  </si>
  <si>
    <t>Course</t>
  </si>
  <si>
    <t>Grade</t>
  </si>
  <si>
    <t>Sem. GPA</t>
  </si>
  <si>
    <t>Cum. GPA</t>
  </si>
  <si>
    <t>Total</t>
  </si>
  <si>
    <t>Cultural Studies</t>
  </si>
  <si>
    <t xml:space="preserve">**A course used to fulfill one requirement cannot be used to fulfill another </t>
  </si>
  <si>
    <t>selected from the identified Cultural Studies course list.</t>
  </si>
  <si>
    <t>course with a laboratory experience is a graduation requirement.)</t>
  </si>
  <si>
    <t>Oral Communications - 3 credit hours</t>
  </si>
  <si>
    <t xml:space="preserve">Core General Education </t>
  </si>
  <si>
    <t>Requirements</t>
  </si>
  <si>
    <r>
      <t xml:space="preserve">Arts &amp; Humanities - 6 credit hours </t>
    </r>
    <r>
      <rPr>
        <i/>
        <sz val="10"/>
        <rFont val="Arial"/>
        <family val="2"/>
      </rPr>
      <t>(One course must be selected from</t>
    </r>
    <r>
      <rPr>
        <sz val="10"/>
        <rFont val="Arial"/>
        <family val="2"/>
      </rPr>
      <t xml:space="preserve"> </t>
    </r>
  </si>
  <si>
    <t>At least one course within the general education requirements must be</t>
  </si>
  <si>
    <t>Humanities and one from Heritage.)</t>
  </si>
  <si>
    <t>Electives</t>
  </si>
  <si>
    <t>ANT 130/REL 130 Introduction to Comparative Religion</t>
  </si>
  <si>
    <t>ART 100 Introduction to Art</t>
  </si>
  <si>
    <t>ART 108 Introduction to World Art</t>
  </si>
  <si>
    <t>ART 203 Renaissance Art History</t>
  </si>
  <si>
    <t>ART 204 Modern Art History</t>
  </si>
  <si>
    <t>ENG 221 Survey of English Literature I</t>
  </si>
  <si>
    <t>ENG 222 Survey of English Literature II</t>
  </si>
  <si>
    <t>ENG 231 Literature and Genre (Subtitle)</t>
  </si>
  <si>
    <t>ENG 232 Literature and Place (Subtitle Required)</t>
  </si>
  <si>
    <t>ENG 251 Survey of American Literature I</t>
  </si>
  <si>
    <t>ENG 264 Major Black Writers</t>
  </si>
  <si>
    <t>ENG 270 The Old Testament as Literature</t>
  </si>
  <si>
    <t>ENG 271 The New Testament as Literature</t>
  </si>
  <si>
    <t>ENG 282/ HUM 282 International Film Studies</t>
  </si>
  <si>
    <t>HON 201 The Early and Modern World</t>
  </si>
  <si>
    <t>HON 202 The Contemporary World</t>
  </si>
  <si>
    <t>HRS 101 An Integrated Survey of Western Civilization I</t>
  </si>
  <si>
    <t>HRS 202 An Integrated Survey of Western Civilization IV</t>
  </si>
  <si>
    <t>HUM 120 Introduction to the Humanities</t>
  </si>
  <si>
    <t>HUM 121 Peace Studies</t>
  </si>
  <si>
    <t>HUM 135 Introduction to Native American Literature</t>
  </si>
  <si>
    <t>HUM 202 Survey of Appalachian Studies I</t>
  </si>
  <si>
    <t>HUM 203 Survey of Appalachian Studies II</t>
  </si>
  <si>
    <t>HUM 204 Appalachian Seminar</t>
  </si>
  <si>
    <t>HUM 220 Historical Perspectives on Peace and War</t>
  </si>
  <si>
    <t>HUM 281 Introduction to Film</t>
  </si>
  <si>
    <t>MU 101 Folk and Traditional Music of the Western Continents</t>
  </si>
  <si>
    <t>MUS 100 Introduction to Music</t>
  </si>
  <si>
    <t>MUS 206 American Music</t>
  </si>
  <si>
    <t>MUS 222 History and Sociology of Rock Music</t>
  </si>
  <si>
    <t>PHI 120 Introductory Logic</t>
  </si>
  <si>
    <t>PHI 130 Ethics</t>
  </si>
  <si>
    <t>PHI 150 Business Ethics</t>
  </si>
  <si>
    <t>PHI 170 Philosophy of Religion</t>
  </si>
  <si>
    <t>REL 101 Introduction to Religious Studies</t>
  </si>
  <si>
    <t>REL 120 Introduction to the Old Testament</t>
  </si>
  <si>
    <t>REL 121 Introduction to the New Testament</t>
  </si>
  <si>
    <t>REL 150 Comparative Ethics of Major World Religions</t>
  </si>
  <si>
    <t>REL 170 Philosophy of Religion</t>
  </si>
  <si>
    <t>THA 101 Introduction to Theatre: Principles and Practices</t>
  </si>
  <si>
    <t>THA 200 Introduction to Dramatic Literature</t>
  </si>
  <si>
    <t>ART 202 Medieval Art History</t>
  </si>
  <si>
    <t>HNR 101 Introduction to Contemporary Thought</t>
  </si>
  <si>
    <t>HUM 140 Introduction to Latino Literature</t>
  </si>
  <si>
    <t>HUM 160 Introduction to Holocaust Literature and Film</t>
  </si>
  <si>
    <t>PHI 260 History of Philosophy I: From Greek Beginnings to the Middle Ages</t>
  </si>
  <si>
    <t>PHI 270 History of Philosophy II: From the Renaissance to the Present Era</t>
  </si>
  <si>
    <t>ANT 160 Cultural Diversity in the Modern World</t>
  </si>
  <si>
    <t>ANT 241 Origins of Old World Civilizations</t>
  </si>
  <si>
    <t>ANT 242 Origins of New World Civilizations</t>
  </si>
  <si>
    <t>COM 249 Mass Media Communication</t>
  </si>
  <si>
    <t>ECO 101 Contemporary Economic Issues</t>
  </si>
  <si>
    <t>ECO 202 Principles of Macroeconomics</t>
  </si>
  <si>
    <t>GEN 140 Development of Leadership</t>
  </si>
  <si>
    <t>GEO 240 Geography and Gender</t>
  </si>
  <si>
    <t>HUM 221 Contemporary Perspectives on Peace and War</t>
  </si>
  <si>
    <t>POL 210 Introduction to European Politics: East and West</t>
  </si>
  <si>
    <t>POL 212 Culture and Politics in the Third World</t>
  </si>
  <si>
    <t>POL 255 State Government</t>
  </si>
  <si>
    <t>PSY 110 General Psychology</t>
  </si>
  <si>
    <t>PSY 180 Human Relations</t>
  </si>
  <si>
    <t>PSY 223 Developmental Psychology</t>
  </si>
  <si>
    <t>PSY 298 Essentials of Abnormal Psychology</t>
  </si>
  <si>
    <t>RAE 120 Introduction to Chinese Culture</t>
  </si>
  <si>
    <t>REL130 Introduction to Comparative Religion</t>
  </si>
  <si>
    <t>SOC 101 Introduction to Sociology</t>
  </si>
  <si>
    <t>SOC 151 Social Interaction</t>
  </si>
  <si>
    <t>SOC 152 Modern Social Problems</t>
  </si>
  <si>
    <t>SOC 260 Population, Resources and Change</t>
  </si>
  <si>
    <t>SPA 115 Hispanic Culture: (Country or Region)</t>
  </si>
  <si>
    <t>SUS 102 Sustainable Built Environment</t>
  </si>
  <si>
    <t>SUS 201 Sustainable Societies</t>
  </si>
  <si>
    <t>ECO 150 Introduction to Global Economics</t>
  </si>
  <si>
    <t>FAM 253 Human Sexuality: Development, Behavior, and Attitudes</t>
  </si>
  <si>
    <t>WGS 200 Introduction to Women’s and Gender Studies in the Social Sciences</t>
  </si>
  <si>
    <t>Social &amp; Behavioral</t>
  </si>
  <si>
    <t>Cultural</t>
  </si>
  <si>
    <t>ANT 220 Introduction to Cultural Anthropology</t>
  </si>
  <si>
    <t>ANT 221 Native People of North America</t>
  </si>
  <si>
    <t>ANT 235 Food and Culture</t>
  </si>
  <si>
    <t>GEO 152 Regional Geography of the World</t>
  </si>
  <si>
    <t>GEO 160 Lands and Peoples of the Non-Western World</t>
  </si>
  <si>
    <t>POL 235 World Politics</t>
  </si>
  <si>
    <t>PSY 230 Psychosocial Aspects of Death and Dying</t>
  </si>
  <si>
    <t>SOC 235 Inequality in Society</t>
  </si>
  <si>
    <t>HIS 101 World Civilization I</t>
  </si>
  <si>
    <t>HIS 102 World Civilization II</t>
  </si>
  <si>
    <t>HIS 206 History of Colonial Latin America</t>
  </si>
  <si>
    <t>HIS 207 History of Modern Latin America, 1810 to Present</t>
  </si>
  <si>
    <t>HIS 220 Native American History: Pre-Contact to 1865</t>
  </si>
  <si>
    <t>HIS 221 Native American History: 1865 to Present</t>
  </si>
  <si>
    <t>HIS 254 History of Sub-Saharan Africa</t>
  </si>
  <si>
    <t>HIS 260 African American History to 1865</t>
  </si>
  <si>
    <t>HIS 261 African American History 1865 - Present</t>
  </si>
  <si>
    <t>HIS 265 History of Women in America</t>
  </si>
  <si>
    <t>HIS 295 East Asia to 1800</t>
  </si>
  <si>
    <t>HIS 296 History of Asia II</t>
  </si>
  <si>
    <t>HIS 248 History of Islam and Middle Eastern Peoples, 1250 to the Present</t>
  </si>
  <si>
    <t>ART 104 Introduction to African Art</t>
  </si>
  <si>
    <t>ART 205 African American Art</t>
  </si>
  <si>
    <t>ENG 135 Greek and Roman Mythology in Translation</t>
  </si>
  <si>
    <t>ENG 233 Literature and Identity</t>
  </si>
  <si>
    <t>ENG 234 Introduction to Women’s Literature</t>
  </si>
  <si>
    <t>ENG 282/HUM 282 International Film Studies</t>
  </si>
  <si>
    <t>HUM 150 Introduction to African Literature</t>
  </si>
  <si>
    <t>HUM 250 Appalachian Literature Survey</t>
  </si>
  <si>
    <t>HUM 251 Contemporary Appalachian Literature</t>
  </si>
  <si>
    <t>MUS 104 Introduction to Jazz History</t>
  </si>
  <si>
    <t>MUS 207 African American Music History</t>
  </si>
  <si>
    <t>MUS 208 World Music</t>
  </si>
  <si>
    <t>REL101 Introduction to Religion</t>
  </si>
  <si>
    <t>HUM 230 Contemporary Japanese Literature and Culture in Translation</t>
  </si>
  <si>
    <t>FRE 101 Elementary French I</t>
  </si>
  <si>
    <t>FRE102 Elementary French II</t>
  </si>
  <si>
    <t>FRE 201 Intermediate French I</t>
  </si>
  <si>
    <t>FRE 202 Intermediate French II</t>
  </si>
  <si>
    <t>GER 101 Elementary German I</t>
  </si>
  <si>
    <t>GER 102 Elementary German II</t>
  </si>
  <si>
    <t>GER 201 Intermediate German I</t>
  </si>
  <si>
    <t>GER 202 Intermediate German II</t>
  </si>
  <si>
    <t>JPN 101 Beginning Japanese I</t>
  </si>
  <si>
    <t>JPN 102 Beginning Japanese II</t>
  </si>
  <si>
    <t>RAE 150 Elementary Chinese I</t>
  </si>
  <si>
    <t>RAE 151 Elementary Chinese II</t>
  </si>
  <si>
    <t>SED 101 Sign Language I</t>
  </si>
  <si>
    <t>SED 102 Sign Language II</t>
  </si>
  <si>
    <t>SED 203 Sign Language III</t>
  </si>
  <si>
    <t>SED 204 Sign Language IV</t>
  </si>
  <si>
    <t>SPA 101 Elem Spanish I</t>
  </si>
  <si>
    <t>SPA 102 Elementary Spanish II</t>
  </si>
  <si>
    <t>SPA 201 Intermediate Spanish I</t>
  </si>
  <si>
    <t>MUS 101 Folk and Traditional Music of the Western Continents</t>
  </si>
  <si>
    <t>ART 105 Ancient Through Medieval Art History</t>
  </si>
  <si>
    <t>ART 106 Renaissance Through Modern Art History</t>
  </si>
  <si>
    <t>ART 201 Ancient Art History</t>
  </si>
  <si>
    <t>ENG 161 Introduction to Literature</t>
  </si>
  <si>
    <t>ENG 230 Introduction to Literature (Subtitle Required)</t>
  </si>
  <si>
    <t>ENG 252 Survey of American Literature II</t>
  </si>
  <si>
    <t>ENG 261 Survey of Western Literature from the Greeks through the Renaissance</t>
  </si>
  <si>
    <t>ENG 262 Survey of Western Literature from 1660 to the Present</t>
  </si>
  <si>
    <t>ENG 281/HUM 281 Introduction to Film</t>
  </si>
  <si>
    <t>FLK 276 Introduction to Folk Studies</t>
  </si>
  <si>
    <t>GEN 125 Applied Meta-Thinking</t>
  </si>
  <si>
    <t>HON 101 The Ancient World</t>
  </si>
  <si>
    <t>HON 102 The Medieval and Renaissance World</t>
  </si>
  <si>
    <t>HRS 102 An Integrated Survey of Western Civilization II</t>
  </si>
  <si>
    <t>HRS 201 An Integrated Survey of Western Civilization III</t>
  </si>
  <si>
    <t>PHI 100 Introduction to Philosophy: Knowledge and Reality</t>
  </si>
  <si>
    <t>PHI 110 Medical Ethics</t>
  </si>
  <si>
    <t>PHI 140 The Ethics of War and Peace</t>
  </si>
  <si>
    <t>PHI 160 Philosophy Through Pop Culture</t>
  </si>
  <si>
    <t>PHI 180 Animal and Environmental Ethics</t>
  </si>
  <si>
    <t>PHI 200 Professional Responsibility</t>
  </si>
  <si>
    <t>REL 130 Introduction to Comparative Religion</t>
  </si>
  <si>
    <t>THA 283 American Theatre</t>
  </si>
  <si>
    <t>WGS 201 Introduction to Women’s and Gender Studies in the Arts and Humanities</t>
  </si>
  <si>
    <t>SPA 202 Intermediate Spanish II</t>
  </si>
  <si>
    <t>MAT 146 Contemporary College Mathematics</t>
  </si>
  <si>
    <t>GLY 130 Dinosaurs and Disasters:</t>
  </si>
  <si>
    <t>MAT 150 College Algebra</t>
  </si>
  <si>
    <t>MAT 155 Trigonometry</t>
  </si>
  <si>
    <t>MAT 160 Precalculus</t>
  </si>
  <si>
    <t>MAT 165 Finite Mathematics and its Applications</t>
  </si>
  <si>
    <t>MAT 170 Brief Calculus with Applications</t>
  </si>
  <si>
    <t>MAT 174 Calculus I</t>
  </si>
  <si>
    <t>MAT 175 Calculus I</t>
  </si>
  <si>
    <t>MAT 184 Calculus II</t>
  </si>
  <si>
    <t>MAT 185 Calculus II</t>
  </si>
  <si>
    <t>MAT 261 Introduction to Number Theory</t>
  </si>
  <si>
    <t>MAT 275 Calculus III</t>
  </si>
  <si>
    <t>MAT 285 Differential Equations</t>
  </si>
  <si>
    <t>STA 210 Statistics: A Force in Human Judgment</t>
  </si>
  <si>
    <t>STA 220 Statistics</t>
  </si>
  <si>
    <t>ANA 209 Principles of Human Anatomy</t>
  </si>
  <si>
    <t>AST 101 Frontiers of Astronomy</t>
  </si>
  <si>
    <t>AST 155/BIO 155 Astrobiology</t>
  </si>
  <si>
    <t>AST 191 The Solar System</t>
  </si>
  <si>
    <t>AST 192 Stars, Galaxies, and the Universe</t>
  </si>
  <si>
    <t>BIO 112 Introduction to Biology</t>
  </si>
  <si>
    <t>BIO 114 Major Discoveries in Biology</t>
  </si>
  <si>
    <t>BIO 116 Biology II</t>
  </si>
  <si>
    <t>BIO 118 Microbes and Society</t>
  </si>
  <si>
    <t>BIO 120 Human Ecology</t>
  </si>
  <si>
    <t>BIO 122 Introduction to Conservation Biology</t>
  </si>
  <si>
    <t>BIO 124 Principles of Ecology</t>
  </si>
  <si>
    <t>BIO 130 Aspects of Human Biology</t>
  </si>
  <si>
    <t>BIO 140 Botany</t>
  </si>
  <si>
    <t>BIO 142 Zoology</t>
  </si>
  <si>
    <t>BIO 144 Insect Biology</t>
  </si>
  <si>
    <t>BIO 150 Principles of Biology I</t>
  </si>
  <si>
    <t>BIO 152 Principles of Biology II</t>
  </si>
  <si>
    <t>BIO 155/AST 155 Astrobiology</t>
  </si>
  <si>
    <t>BIO 220 The Genetic Perspective</t>
  </si>
  <si>
    <t>BIO 225 Medical Microbiology</t>
  </si>
  <si>
    <t>BIO 226 Principles of Microbiology</t>
  </si>
  <si>
    <t>CHE 120 Chemistry in Society</t>
  </si>
  <si>
    <t>CHE 140 Introductory General Chemistry</t>
  </si>
  <si>
    <t>CHE 170 General College Chemistry I</t>
  </si>
  <si>
    <t>CHE 180 General College Chemistry II</t>
  </si>
  <si>
    <t>CHE 270 Organic Chemistry I</t>
  </si>
  <si>
    <t>CHE 280 Organic Chemistry II</t>
  </si>
  <si>
    <t>EST 160 Hydrological Geology</t>
  </si>
  <si>
    <t>GEO 130 Earth’s Physical Environment</t>
  </si>
  <si>
    <t>GEO 251 Weather and Climate</t>
  </si>
  <si>
    <t>GLY 101 Physical Geology</t>
  </si>
  <si>
    <t>GLY 102 Historical Geology</t>
  </si>
  <si>
    <t>GLY 110 Environmental Geology</t>
  </si>
  <si>
    <t>PHY 151 Introductory Physics I</t>
  </si>
  <si>
    <t>PHY 152 Introductory Physics II</t>
  </si>
  <si>
    <t>PHY 201 College Physics I</t>
  </si>
  <si>
    <t>PHY 203 College Physics II</t>
  </si>
  <si>
    <t>PHY 231 General University Physics I</t>
  </si>
  <si>
    <t>PHY 232 General University Physics II</t>
  </si>
  <si>
    <t>SCI 295 Scientific Investigations</t>
  </si>
  <si>
    <t>HIS 106 Western Culture: Science and Technology I</t>
  </si>
  <si>
    <t>HIS 107 Western Culture: Science and Technology II</t>
  </si>
  <si>
    <t>HIS 120 The World at War 1939-45</t>
  </si>
  <si>
    <t>HIS 202 History of British People to the Restoration</t>
  </si>
  <si>
    <t>HIS 203 History of British People Since the Restoration</t>
  </si>
  <si>
    <t>HIS 207 History of Modern Latin America, 1810 to present</t>
  </si>
  <si>
    <t>HIS 215 Historical Perspectives on Prisons and Police Work</t>
  </si>
  <si>
    <t>HIS 240 History of Kentucky</t>
  </si>
  <si>
    <t>HIS 270 Ancient Europe</t>
  </si>
  <si>
    <t>HIS 271 Medieval Europe</t>
  </si>
  <si>
    <t>MAT 154 Trigonometry</t>
  </si>
  <si>
    <t>MAT 159 Analytic Geometry and Trigonometry</t>
  </si>
  <si>
    <t>AST 195 Introductory Astronomy Laboratory</t>
  </si>
  <si>
    <t>BIO 113 Introduction to Biology Lab</t>
  </si>
  <si>
    <t>BIO 115 Biology Laboratory I</t>
  </si>
  <si>
    <t>BIO 117 Biology Laboratory II</t>
  </si>
  <si>
    <t>BIO 121 Introduction to Ecology Laboratory</t>
  </si>
  <si>
    <t>BIO 135 Basic Anatomy and Physiology with Laboratory</t>
  </si>
  <si>
    <t>BIO 139 Human Anatomy and Physiology II</t>
  </si>
  <si>
    <t>BIO 137 Human Anatomy and Physiology I</t>
  </si>
  <si>
    <t>BIO 141 Botany with Laboratory</t>
  </si>
  <si>
    <t>BIO 143 Zoology with Laboratory</t>
  </si>
  <si>
    <t>BIO 151 Principles of Biology Laboratory I</t>
  </si>
  <si>
    <t>BIO 153 Principles of Biology Laboratory II</t>
  </si>
  <si>
    <t>BIO 209 Introductory Microbiology Lab</t>
  </si>
  <si>
    <t>BIO 227 Principles of Microbiology with Laboratory</t>
  </si>
  <si>
    <t>CHE 125 The Joy of Chemistry Laboratory</t>
  </si>
  <si>
    <t>CHE 130 Introductory General and Biological Chemistry</t>
  </si>
  <si>
    <t>CHE 145 Introductory General Chemistry Laboratory</t>
  </si>
  <si>
    <t>CHE 150 Introduction to Organic and Biological Chemistry</t>
  </si>
  <si>
    <t>CHE 155 Intro to Organic and Biological Chemistry Laboratory</t>
  </si>
  <si>
    <t>CHE 175 General College Chemistry Laboratory I</t>
  </si>
  <si>
    <t>CHE 185 General College Chemistry Laboratory II</t>
  </si>
  <si>
    <t>CHE 220 Analytical Chemistry</t>
  </si>
  <si>
    <t>CHE 275 Organic Chemistry Laboratory I</t>
  </si>
  <si>
    <t>CHE 285 Organic Chemistry Laboratory II</t>
  </si>
  <si>
    <t>EST 150 Introductory Ecology</t>
  </si>
  <si>
    <t>GLY 111 Laboratory for Physical Geology</t>
  </si>
  <si>
    <t>GLY 114 Environmental Geology Laboratory</t>
  </si>
  <si>
    <t>GLY 112 Laboratory for Historical Geology</t>
  </si>
  <si>
    <t>GLY 131 Dinosaur Laboratory</t>
  </si>
  <si>
    <t>GLY 220 Principles of Physical Geology</t>
  </si>
  <si>
    <t>PHY 160 Physics and Astronomy for Elementary Teachers</t>
  </si>
  <si>
    <t>PHY 161 Introductory Physics Laboratory I</t>
  </si>
  <si>
    <t>PHY 162 Introductory Physics Laboratory II</t>
  </si>
  <si>
    <t>PHY 171 Applied Physics</t>
  </si>
  <si>
    <t>PHY 172 Physics for Health Science</t>
  </si>
  <si>
    <t>PHY 202 College Physics Lab I</t>
  </si>
  <si>
    <t>PHY 204 College Physics Lab II</t>
  </si>
  <si>
    <t>PHY 241 General University Physics I Laboratory</t>
  </si>
  <si>
    <t>PHY 242 General University Physics II Laboratory</t>
  </si>
  <si>
    <t>HIS 104 A History of Europe Through the Mid-Seventeenth Century</t>
  </si>
  <si>
    <t>HIS 105 A History of Europe from the Mid-Seventeenth Century to the Present</t>
  </si>
  <si>
    <t>HIS 247 History of Islam and Middle East Peoples, 500-1250 A.D.</t>
  </si>
  <si>
    <t>HIS 248 History of Islam and Middle East Peoples, 1250 to Present</t>
  </si>
  <si>
    <t>MAT 206 Mathematics for Elementary and Middle School Teachers II</t>
  </si>
  <si>
    <t>Quantitative Reasoning</t>
  </si>
  <si>
    <t>Heritage</t>
  </si>
  <si>
    <t>CAD 103 CAD Fundamentals</t>
  </si>
  <si>
    <t>DLC 100 Digital Literacy</t>
  </si>
  <si>
    <t>DPT 100 Introduction to 3D Printing Technology</t>
  </si>
  <si>
    <t>EDU 204 Technology in the Classroom</t>
  </si>
  <si>
    <t>IMD 100 Digital Information &amp; Communication Technologies</t>
  </si>
  <si>
    <t>OST 105 Introduction to Information Systems</t>
  </si>
  <si>
    <t>VCC 150 Mac Basics</t>
  </si>
  <si>
    <t>Digital Literacy</t>
  </si>
  <si>
    <t>COM 181 Basic Public Speaking</t>
  </si>
  <si>
    <t>COM 205 Business and Professional Communication</t>
  </si>
  <si>
    <t>COM 252 Intro to Interpersonal Communications</t>
  </si>
  <si>
    <t>COM 281 Communication in Small Group</t>
  </si>
  <si>
    <t>COM 287 Persuasive Speaking</t>
  </si>
  <si>
    <t>Oral Communication</t>
  </si>
  <si>
    <t>Subtotal Core Transfer Component (33 required)</t>
  </si>
  <si>
    <t>Total Credit Hours (60 required)</t>
  </si>
  <si>
    <t>TRN 101 Written Comm Gen Ed I</t>
  </si>
  <si>
    <t>TRN 102 Written Comm Gen Ed II</t>
  </si>
  <si>
    <t>TRN 105 Science with Lab Gen. Ed. III</t>
  </si>
  <si>
    <t>TRN 106 Foreign Lang Gen Ed I</t>
  </si>
  <si>
    <t>TRN 107 Foreign Lang Gen Ed II</t>
  </si>
  <si>
    <t>TRN 108 Foreign Lang Gen Ed III</t>
  </si>
  <si>
    <t>TRN 109 Foreign Lang Gen Ed IV</t>
  </si>
  <si>
    <t>TRN 110 Humanities Gen. Ed. I</t>
  </si>
  <si>
    <t>TRN 111 Humanities Gen. Ed. II</t>
  </si>
  <si>
    <t>TRN 112 Humanities Gen. Ed. III</t>
  </si>
  <si>
    <t>TRN 113 Humanities Gen. Ed IV</t>
  </si>
  <si>
    <t>TRN 114 Heritage Gen. Ed I</t>
  </si>
  <si>
    <t>TRN 115 Heritage Gen. Ed II</t>
  </si>
  <si>
    <t>TRN 116 Heritage Gen. Ed III</t>
  </si>
  <si>
    <t>TRN 117 Heritage Gen. Ed IV</t>
  </si>
  <si>
    <t>TRN 119 Science with Lab Gen.Ed. IV</t>
  </si>
  <si>
    <t>TRN 120 Social/Behav Gen.Ed. I</t>
  </si>
  <si>
    <t>TRN 121 Social/Behav Gen.Ed. II</t>
  </si>
  <si>
    <t>TRN 122 Social/Behav Gen.Ed. III</t>
  </si>
  <si>
    <t>TRN 123 Social/Behav Gen.Ed IV</t>
  </si>
  <si>
    <t>TRN 124 Social/Behav Gen. Ed V</t>
  </si>
  <si>
    <t>TRN 126 Science Lab Gen. Ed. II</t>
  </si>
  <si>
    <t>TRN 127 Social/Behav Gen. Ed. VI</t>
  </si>
  <si>
    <t>TRN 128 Socian/Behav Gen. Ed. VII</t>
  </si>
  <si>
    <t>TRN 129 Science Lab Gen. Ed. II</t>
  </si>
  <si>
    <t>TRN 130 Science Gen. Ed. I</t>
  </si>
  <si>
    <t>TRN 131 Science Gen. Ed. II</t>
  </si>
  <si>
    <t>TRN 132 Science Gen. Ed. III</t>
  </si>
  <si>
    <t>TRN 133 Science Gen. Ed. IV</t>
  </si>
  <si>
    <t>TRN 134 Science Gen. Ed. V</t>
  </si>
  <si>
    <t>TRN 135 Science Gen. Ed. VI</t>
  </si>
  <si>
    <t>TRN 137 Science with Lab Gen Ed I</t>
  </si>
  <si>
    <t>TRN 138 Science with Lab Gen Ed II</t>
  </si>
  <si>
    <t>TRN 139 Science Lab Gen Ed I</t>
  </si>
  <si>
    <t>TRN 140 Math Gen. Ed. I</t>
  </si>
  <si>
    <t>TRN 141 Math Gen. Ed. II</t>
  </si>
  <si>
    <t>TRN 142 Math Gen. Ed. III</t>
  </si>
  <si>
    <t>TRN 143 Math Gen. Ed. IV</t>
  </si>
  <si>
    <t>TRN 144 Math Gen. Ed. V</t>
  </si>
  <si>
    <t>TRN 147 For Lang/Cultur Stdies Gen Ed</t>
  </si>
  <si>
    <t>TRN 148 Humanities/Cultur Std Gen Ed</t>
  </si>
  <si>
    <t>TRN 149 Soc/Behav &amp; Cult Stdies Gen Ed</t>
  </si>
  <si>
    <t>TRN 152 Humanities Gen. Ed. V</t>
  </si>
  <si>
    <t>TRN 153 Humanities Gen. Ed. VI</t>
  </si>
  <si>
    <t>TRN 154 Science Lab Gen. Ed. III</t>
  </si>
  <si>
    <t>TRN 156 Science Lab Gen. Ed. IV</t>
  </si>
  <si>
    <t>TRN 157 Written Comm Gen. Ed. III</t>
  </si>
  <si>
    <t>TRN 158 Written Comm Gen. Ed. VI</t>
  </si>
  <si>
    <t>TRN 159 Social/Behav Gen. Ed. VI</t>
  </si>
  <si>
    <t>TRN 161 Written Comm/Humanities Gen. Ed.</t>
  </si>
  <si>
    <t>TRN 162 Cultural Studies Gen. Ed.</t>
  </si>
  <si>
    <t>TRN 163 Oral Comm/Soc Interact Gen. Ed.</t>
  </si>
  <si>
    <t>TRN 164 Written Comm/Soc Interact GE</t>
  </si>
  <si>
    <t>TRN 166 Written Comm/Math Gen. Ed.</t>
  </si>
  <si>
    <t>TRN 167 Oral Comm/Humanities Gen. Ed.</t>
  </si>
  <si>
    <t>TRN 168 Oral Comm/Soc Interact Gen. Ed.</t>
  </si>
  <si>
    <t>TRN 169 Oral Comm/Humanities Gen. Ed.</t>
  </si>
  <si>
    <t>TRN 205 Heritage General Education V</t>
  </si>
  <si>
    <t>Transfer Gen Eds</t>
  </si>
  <si>
    <t>TRN 146 Digital Literacy Gen Ed</t>
  </si>
  <si>
    <r>
      <t xml:space="preserve">Social &amp; Behavioral Science - 6 credit hours </t>
    </r>
    <r>
      <rPr>
        <i/>
        <sz val="10"/>
        <rFont val="Arial"/>
        <family val="2"/>
      </rPr>
      <t xml:space="preserve">(At least two disciplines  </t>
    </r>
  </si>
  <si>
    <r>
      <t xml:space="preserve">Natural Sciences - 6 credit hours </t>
    </r>
    <r>
      <rPr>
        <i/>
        <sz val="10"/>
        <rFont val="Arial"/>
        <family val="2"/>
      </rPr>
      <t xml:space="preserve">(Completion of at least one science </t>
    </r>
  </si>
  <si>
    <t>Quantitative Reasoning - 6 credit hours</t>
  </si>
  <si>
    <t>SEMESTER-BY-SEMESTER ACADEMIC PLAN FOR ASSOCIATE IN SCIENCE DEGREE</t>
  </si>
  <si>
    <t>(Taken based on assessment &amp; placement policy)</t>
  </si>
  <si>
    <t>IRW 085 - Integrated Reading and Writing*</t>
  </si>
  <si>
    <t>4*</t>
  </si>
  <si>
    <t>ENG 100 - English Workshop**</t>
  </si>
  <si>
    <t>2**</t>
  </si>
  <si>
    <t>RDG 030 - Reading for the College Classroom*</t>
  </si>
  <si>
    <t>RDG 100 - Reading Workshop **</t>
  </si>
  <si>
    <t>MAT 100  - College Algebra Workshop**</t>
  </si>
  <si>
    <t>* Courses numbered below 100 do not count in GPA calculations nor toward graduation credit. Courses taken based on assessment &amp; placement policy.</t>
  </si>
  <si>
    <t>Minimum of 60 credit hours</t>
  </si>
  <si>
    <t>Cumulative grade point average of 2.0 or higher</t>
  </si>
  <si>
    <t>Digital Literacy demonstrated</t>
  </si>
  <si>
    <t>At least 25% of all coursework completed through HCC</t>
  </si>
  <si>
    <t>Please note: students receiving federal financial aid must enroll only in courses required in their degree plan. Students are responsible for payment of courses taken outside their degree plan.</t>
  </si>
  <si>
    <t>HIS 108 History of the U.S. Through 1865</t>
  </si>
  <si>
    <t>HIS 109 History of the U.S. Since 1865</t>
  </si>
  <si>
    <t>AGR 101 The Economics of Food and Agriculture</t>
  </si>
  <si>
    <t>ANT 101 Introduction to Anthropology</t>
  </si>
  <si>
    <t>TRN 103 Oral Comm Gen. Ed.</t>
  </si>
  <si>
    <t>COM 101 Introduction to Communications</t>
  </si>
  <si>
    <t>COM 254 Intro to Intercultural Communications</t>
  </si>
  <si>
    <t>ECO 201 Principles of Microeconomics</t>
  </si>
  <si>
    <t>FAM 252 Introduction to Family Science</t>
  </si>
  <si>
    <t>FLK 280 Cultural Diversity in the US</t>
  </si>
  <si>
    <t>GEN 225 Lifelong Learning Applications</t>
  </si>
  <si>
    <t>FRE 102 Elementary French II</t>
  </si>
  <si>
    <t>GEO 172 Human Geography</t>
  </si>
  <si>
    <t>TRN 151 Math Gen. Ed. (AA only) I</t>
  </si>
  <si>
    <t>GEO 210 Pollution, Hazards and Environmental Management</t>
  </si>
  <si>
    <t>GEO 222 Cities of the Worlds</t>
  </si>
  <si>
    <t>HUM 135 Introduction to Native American Literature2</t>
  </si>
  <si>
    <t>POL 101 American Government</t>
  </si>
  <si>
    <t>PSY 185 Human Potential</t>
  </si>
  <si>
    <t>PSY 297 Psychology of Aging</t>
  </si>
  <si>
    <t>SOC 220 The Community</t>
  </si>
  <si>
    <t>SOC 249 Media, Society, and Culture</t>
  </si>
  <si>
    <t>SUS 101 Introduction to Sustainability</t>
  </si>
  <si>
    <t>SUS 202 Sustainable Urban Systems</t>
  </si>
  <si>
    <t>SWK 275 The Family</t>
  </si>
  <si>
    <t>ANT 240 Introduction to Archaeology</t>
  </si>
  <si>
    <t>GLY 125 Geology of the National Parks &amp; Monuments</t>
  </si>
  <si>
    <t>** This course may only be taken as a co-requisite and counts in GPA calculations as well as toward graduation credit. Courses taken based on assessment &amp; placement policy. RDG 100 is 2 hours at HCC but can be 1 or 3 hours if transferred from other KCTCS schools.</t>
  </si>
  <si>
    <t>Humanities</t>
  </si>
  <si>
    <t xml:space="preserve">CAD 100 Introduction to Computer Aided Design </t>
  </si>
  <si>
    <t xml:space="preserve">DLC 101 Digital Literacy </t>
  </si>
  <si>
    <t xml:space="preserve">ANT 223 Culture Change and Globalization </t>
  </si>
  <si>
    <t xml:space="preserve">MAT 161 Statistics and Algebra </t>
  </si>
  <si>
    <t xml:space="preserve">MAT 171 Precalculus </t>
  </si>
  <si>
    <t xml:space="preserve">VCC 125 Computer Graphics I </t>
  </si>
  <si>
    <t>COM 254 Introduction to Intercultural Communication</t>
  </si>
  <si>
    <t xml:space="preserve">ENG 190 Introduction to Dystopian Literature and Film </t>
  </si>
  <si>
    <t xml:space="preserve">MAT/STA 151 Introduction to Applied Statistics </t>
  </si>
  <si>
    <t>PHI 250 Symbolic Logic</t>
  </si>
  <si>
    <t xml:space="preserve">STA 251 Applied Statistics </t>
  </si>
  <si>
    <t xml:space="preserve">BIO 145 Insect Biology Laboratory </t>
  </si>
  <si>
    <t>SOC 230 Deviant Behavior</t>
  </si>
  <si>
    <t xml:space="preserve">GEO 280 Environmental Science </t>
  </si>
  <si>
    <t xml:space="preserve">GLY 140 Introduction Oceanography </t>
  </si>
  <si>
    <t xml:space="preserve">REL 160 Religious Expression of Forgiveness and Justice </t>
  </si>
  <si>
    <t xml:space="preserve">SCI 110 Science and Society </t>
  </si>
  <si>
    <t>MAT 061  -Foundations of College Algebra*</t>
  </si>
  <si>
    <t>Subtotal Additional Requirements</t>
  </si>
  <si>
    <t>Subtotal Electives (21 required)</t>
  </si>
  <si>
    <t>*Students are advised to choose courses that satisfy additional general educational requirements and pre-major requirements at the institution to which they are transferring.</t>
  </si>
  <si>
    <t>MAT 126 - Technical Algebra &amp; Trigonometry</t>
  </si>
  <si>
    <t>FYE Requirements</t>
  </si>
  <si>
    <t>FYE 105</t>
  </si>
  <si>
    <t>FYE 100</t>
  </si>
  <si>
    <t>EXEMPT from FYE</t>
  </si>
  <si>
    <t>Science Labs</t>
  </si>
  <si>
    <t>must be represented and be different from Arts and  Humanities)</t>
  </si>
  <si>
    <t>First Year Experience (e.g., FYE 105)</t>
  </si>
  <si>
    <t>Checklist for application for Associate in Science Degree completion:</t>
  </si>
  <si>
    <t xml:space="preserve">CHE 135 Introductory General and Biological Chemistry Laboratory </t>
  </si>
  <si>
    <t xml:space="preserve">EST 161 Hydrologic Geology Laboratory </t>
  </si>
  <si>
    <t>MAT 141 Liberal Arts Mathematics</t>
  </si>
  <si>
    <t xml:space="preserve">SOC 250 Sociology of Popular Culture </t>
  </si>
  <si>
    <t>6 credit hours must be selected from Quantitative Reasoning and/or Natural Science. Completion of a Science Lab is a graduation requirement.</t>
  </si>
  <si>
    <t>Student Name &amp; Student ID:</t>
  </si>
  <si>
    <r>
      <t>Transfer Institution &amp; Transfer Major</t>
    </r>
    <r>
      <rPr>
        <b/>
        <sz val="10"/>
        <color rgb="FFC00000"/>
        <rFont val="Arial"/>
        <family val="2"/>
      </rPr>
      <t>*</t>
    </r>
  </si>
  <si>
    <r>
      <t xml:space="preserve">*Always research </t>
    </r>
    <r>
      <rPr>
        <u/>
        <sz val="10"/>
        <color rgb="FFC00000"/>
        <rFont val="Arial"/>
        <family val="2"/>
      </rPr>
      <t>transfer institution's</t>
    </r>
    <r>
      <rPr>
        <sz val="10"/>
        <color rgb="FFC00000"/>
        <rFont val="Arial"/>
        <family val="2"/>
      </rPr>
      <t xml:space="preserve"> unique program requirements</t>
    </r>
  </si>
  <si>
    <t>Rev. 2020</t>
  </si>
  <si>
    <t>DMI 228 Seminars in Radiography</t>
  </si>
  <si>
    <t>DMS 119 Ultrasonic Physics and Instrumentation</t>
  </si>
  <si>
    <t>Natural Science  (QR Listed Below)</t>
  </si>
  <si>
    <t>CHE 135 Introductory General and Biological Chemistry Laboratory</t>
  </si>
  <si>
    <t>GEO 131 Laboratory for Earth’s Physical Environment</t>
  </si>
  <si>
    <t>All Gen Ed (Not Currenlty In Use for AS)</t>
  </si>
  <si>
    <t>AH/SB/FL (Not Currently In Use for AS)</t>
  </si>
  <si>
    <t>ACADEMIC PLAN FOR ASSOCIATE IN SCIENCE DEGREE</t>
  </si>
  <si>
    <t>CIT 105 Introduction to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</si>
</sst>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rgb="FFC00000"/>
      <name val="Arial"/>
      <family val="2"/>
    </font>
    <font>
      <sz val="9"/>
      <name val="Arial"/>
      <family val="2"/>
    </font>
    <font>
      <sz val="10"/>
      <color rgb="FFC00000"/>
      <name val="Arial"/>
      <family val="2"/>
    </font>
    <font>
      <u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solid">
        <fgColor theme="0" tint="-0.249977111117893"/>
        <bgColor indexed="22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8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8" fillId="0" borderId="0" xfId="0" applyFont="1" applyProtection="1"/>
    <xf numFmtId="0" fontId="0" fillId="2" borderId="9" xfId="0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5" fillId="0" borderId="0" xfId="0" applyFont="1"/>
    <xf numFmtId="0" fontId="5" fillId="0" borderId="3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Alignment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Border="1" applyProtection="1">
      <protection locked="0"/>
    </xf>
    <xf numFmtId="0" fontId="9" fillId="0" borderId="0" xfId="0" applyFont="1" applyBorder="1" applyAlignment="1">
      <alignment wrapText="1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9" fillId="0" borderId="28" xfId="0" applyFont="1" applyBorder="1" applyAlignment="1" applyProtection="1">
      <alignment wrapText="1"/>
      <protection locked="0"/>
    </xf>
    <xf numFmtId="0" fontId="9" fillId="0" borderId="0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8" fillId="2" borderId="23" xfId="0" applyFont="1" applyFill="1" applyBorder="1" applyAlignment="1" applyProtection="1"/>
    <xf numFmtId="0" fontId="8" fillId="0" borderId="24" xfId="0" applyFont="1" applyBorder="1" applyAlignment="1" applyProtection="1"/>
    <xf numFmtId="0" fontId="8" fillId="0" borderId="25" xfId="0" applyFont="1" applyBorder="1" applyAlignment="1" applyProtection="1"/>
    <xf numFmtId="0" fontId="3" fillId="0" borderId="23" xfId="0" applyFont="1" applyBorder="1" applyAlignment="1" applyProtection="1">
      <protection locked="0"/>
    </xf>
    <xf numFmtId="0" fontId="5" fillId="0" borderId="33" xfId="0" applyFont="1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left" indent="1"/>
      <protection locked="0"/>
    </xf>
    <xf numFmtId="0" fontId="0" fillId="2" borderId="19" xfId="0" applyFill="1" applyBorder="1" applyAlignment="1" applyProtection="1">
      <alignment horizontal="left" indent="1"/>
      <protection locked="0"/>
    </xf>
    <xf numFmtId="0" fontId="0" fillId="0" borderId="1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38" xfId="0" applyFill="1" applyBorder="1" applyAlignment="1" applyProtection="1"/>
    <xf numFmtId="0" fontId="0" fillId="2" borderId="15" xfId="0" applyFill="1" applyBorder="1" applyAlignment="1" applyProtection="1"/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/>
    <xf numFmtId="0" fontId="3" fillId="0" borderId="38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protection locked="0"/>
    </xf>
    <xf numFmtId="0" fontId="5" fillId="2" borderId="23" xfId="0" applyFont="1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4" fillId="0" borderId="33" xfId="0" applyFont="1" applyBorder="1" applyAlignment="1" applyProtection="1">
      <protection locked="0"/>
    </xf>
    <xf numFmtId="0" fontId="5" fillId="0" borderId="18" xfId="0" applyFont="1" applyBorder="1" applyAlignment="1" applyProtection="1">
      <alignment wrapText="1" shrinkToFit="1"/>
      <protection locked="0"/>
    </xf>
    <xf numFmtId="0" fontId="0" fillId="0" borderId="5" xfId="0" applyBorder="1" applyAlignment="1" applyProtection="1">
      <alignment wrapText="1" shrinkToFit="1"/>
      <protection locked="0"/>
    </xf>
    <xf numFmtId="0" fontId="0" fillId="0" borderId="6" xfId="0" applyBorder="1" applyAlignment="1" applyProtection="1">
      <alignment wrapText="1" shrinkToFit="1"/>
      <protection locked="0"/>
    </xf>
    <xf numFmtId="0" fontId="0" fillId="0" borderId="18" xfId="0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6" xfId="0" applyBorder="1" applyAlignment="1">
      <alignment wrapText="1" shrinkToFit="1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5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5" fillId="2" borderId="18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18" xfId="1" applyFont="1" applyFill="1" applyBorder="1" applyAlignment="1" applyProtection="1">
      <protection locked="0"/>
    </xf>
    <xf numFmtId="0" fontId="5" fillId="0" borderId="5" xfId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 wrapText="1"/>
      <protection locked="0"/>
    </xf>
    <xf numFmtId="0" fontId="4" fillId="0" borderId="34" xfId="0" applyFont="1" applyBorder="1" applyAlignment="1" applyProtection="1">
      <alignment horizontal="center" wrapText="1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31" xfId="0" applyFont="1" applyBorder="1" applyProtection="1">
      <protection locked="0"/>
    </xf>
    <xf numFmtId="0" fontId="14" fillId="0" borderId="31" xfId="0" applyFont="1" applyBorder="1"/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3" fillId="0" borderId="12" xfId="0" applyFont="1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8" fillId="3" borderId="18" xfId="0" applyFont="1" applyFill="1" applyBorder="1" applyAlignment="1" applyProtection="1"/>
    <xf numFmtId="0" fontId="8" fillId="3" borderId="5" xfId="0" applyFont="1" applyFill="1" applyBorder="1" applyAlignment="1" applyProtection="1"/>
  </cellXfs>
  <cellStyles count="2">
    <cellStyle name="Normal" xfId="0" builtinId="0"/>
    <cellStyle name="Normal 2" xfId="1" xr:uid="{00000000-0005-0000-0000-000001000000}"/>
  </cellStyles>
  <dxfs count="4">
    <dxf>
      <fill>
        <patternFill>
          <fgColor rgb="FFFC9A9A"/>
          <bgColor rgb="FFED8787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D8787"/>
      <color rgb="FFFC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36</xdr:row>
          <xdr:rowOff>106680</xdr:rowOff>
        </xdr:from>
        <xdr:to>
          <xdr:col>7</xdr:col>
          <xdr:colOff>708660</xdr:colOff>
          <xdr:row>38</xdr:row>
          <xdr:rowOff>22860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37</xdr:row>
          <xdr:rowOff>106680</xdr:rowOff>
        </xdr:from>
        <xdr:to>
          <xdr:col>7</xdr:col>
          <xdr:colOff>708660</xdr:colOff>
          <xdr:row>39</xdr:row>
          <xdr:rowOff>22860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38</xdr:row>
          <xdr:rowOff>114300</xdr:rowOff>
        </xdr:from>
        <xdr:to>
          <xdr:col>7</xdr:col>
          <xdr:colOff>708660</xdr:colOff>
          <xdr:row>40</xdr:row>
          <xdr:rowOff>22860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39</xdr:row>
          <xdr:rowOff>114300</xdr:rowOff>
        </xdr:from>
        <xdr:to>
          <xdr:col>7</xdr:col>
          <xdr:colOff>708660</xdr:colOff>
          <xdr:row>41</xdr:row>
          <xdr:rowOff>22860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40</xdr:row>
          <xdr:rowOff>106680</xdr:rowOff>
        </xdr:from>
        <xdr:to>
          <xdr:col>7</xdr:col>
          <xdr:colOff>708660</xdr:colOff>
          <xdr:row>41</xdr:row>
          <xdr:rowOff>175260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6"/>
  <sheetViews>
    <sheetView tabSelected="1" zoomScaleNormal="100" workbookViewId="0">
      <selection activeCell="D3" sqref="D3:F3"/>
    </sheetView>
  </sheetViews>
  <sheetFormatPr defaultColWidth="9.33203125" defaultRowHeight="13.2" x14ac:dyDescent="0.25"/>
  <cols>
    <col min="1" max="4" width="10.6640625" style="1" customWidth="1"/>
    <col min="5" max="5" width="12.33203125" style="1" customWidth="1"/>
    <col min="6" max="6" width="9.33203125" style="1" customWidth="1"/>
    <col min="7" max="7" width="2.6640625" style="1" customWidth="1"/>
    <col min="8" max="11" width="10.6640625" style="1" customWidth="1"/>
    <col min="12" max="12" width="12.33203125" style="1" customWidth="1"/>
    <col min="13" max="13" width="14" style="1" customWidth="1"/>
    <col min="14" max="14" width="20.33203125" style="1" bestFit="1" customWidth="1"/>
    <col min="15" max="16384" width="9.33203125" style="1"/>
  </cols>
  <sheetData>
    <row r="1" spans="1:21" ht="15.6" x14ac:dyDescent="0.3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21" ht="15.6" x14ac:dyDescent="0.3">
      <c r="A2" s="100" t="s">
        <v>472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1" ht="13.8" x14ac:dyDescent="0.25">
      <c r="A3" s="157" t="s">
        <v>461</v>
      </c>
      <c r="B3" s="157"/>
      <c r="C3" s="157"/>
      <c r="D3" s="158"/>
      <c r="E3" s="158"/>
      <c r="F3" s="158"/>
      <c r="H3" s="159" t="s">
        <v>462</v>
      </c>
      <c r="I3" s="159"/>
      <c r="J3" s="159"/>
      <c r="K3" s="158"/>
      <c r="L3" s="158"/>
      <c r="M3" s="158"/>
    </row>
    <row r="4" spans="1:21" ht="13.8" thickBot="1" x14ac:dyDescent="0.3">
      <c r="A4" s="160" t="s">
        <v>7</v>
      </c>
      <c r="B4" s="161"/>
      <c r="C4" s="161"/>
      <c r="H4" s="162" t="s">
        <v>463</v>
      </c>
      <c r="I4" s="163"/>
      <c r="J4" s="163"/>
      <c r="K4" s="163"/>
      <c r="L4" s="163"/>
      <c r="M4" s="29" t="s">
        <v>464</v>
      </c>
    </row>
    <row r="5" spans="1:21" x14ac:dyDescent="0.25">
      <c r="A5" s="104" t="s">
        <v>1</v>
      </c>
      <c r="B5" s="139"/>
      <c r="C5" s="139"/>
      <c r="D5" s="139"/>
      <c r="E5" s="43" t="s">
        <v>2</v>
      </c>
      <c r="F5" s="2" t="s">
        <v>4</v>
      </c>
      <c r="H5" s="140" t="s">
        <v>12</v>
      </c>
      <c r="I5" s="141"/>
      <c r="J5" s="141"/>
      <c r="K5" s="141"/>
      <c r="L5" s="36" t="s">
        <v>2</v>
      </c>
      <c r="M5" s="2" t="s">
        <v>4</v>
      </c>
    </row>
    <row r="6" spans="1:21" x14ac:dyDescent="0.25">
      <c r="A6" s="152" t="s">
        <v>383</v>
      </c>
      <c r="B6" s="153"/>
      <c r="C6" s="153"/>
      <c r="D6" s="153"/>
      <c r="E6" s="35" t="s">
        <v>3</v>
      </c>
      <c r="F6" s="3" t="s">
        <v>5</v>
      </c>
      <c r="H6" s="154" t="s">
        <v>8</v>
      </c>
      <c r="I6" s="155"/>
      <c r="J6" s="155"/>
      <c r="K6" s="155"/>
      <c r="L6" s="35" t="s">
        <v>3</v>
      </c>
      <c r="M6" s="3" t="s">
        <v>5</v>
      </c>
    </row>
    <row r="7" spans="1:21" ht="12.6" customHeight="1" x14ac:dyDescent="0.25">
      <c r="A7" s="156" t="s">
        <v>384</v>
      </c>
      <c r="B7" s="133"/>
      <c r="C7" s="133"/>
      <c r="D7" s="134"/>
      <c r="E7" s="4"/>
      <c r="F7" s="37" t="s">
        <v>385</v>
      </c>
      <c r="H7" s="142" t="s">
        <v>460</v>
      </c>
      <c r="I7" s="143"/>
      <c r="J7" s="143"/>
      <c r="K7" s="143"/>
      <c r="L7" s="143"/>
      <c r="M7" s="144"/>
    </row>
    <row r="8" spans="1:21" x14ac:dyDescent="0.25">
      <c r="A8" s="156" t="s">
        <v>386</v>
      </c>
      <c r="B8" s="133"/>
      <c r="C8" s="133"/>
      <c r="D8" s="134"/>
      <c r="E8" s="7"/>
      <c r="F8" s="37" t="s">
        <v>387</v>
      </c>
      <c r="H8" s="145"/>
      <c r="I8" s="146"/>
      <c r="J8" s="146"/>
      <c r="K8" s="146"/>
      <c r="L8" s="146"/>
      <c r="M8" s="147"/>
      <c r="U8" s="6"/>
    </row>
    <row r="9" spans="1:21" x14ac:dyDescent="0.25">
      <c r="A9" s="132" t="s">
        <v>388</v>
      </c>
      <c r="B9" s="133"/>
      <c r="C9" s="133"/>
      <c r="D9" s="134"/>
      <c r="E9" s="4"/>
      <c r="F9" s="37" t="s">
        <v>6</v>
      </c>
      <c r="H9" s="135"/>
      <c r="I9" s="136"/>
      <c r="J9" s="136"/>
      <c r="K9" s="136"/>
      <c r="L9" s="7"/>
      <c r="M9" s="8"/>
      <c r="U9" s="6"/>
    </row>
    <row r="10" spans="1:21" x14ac:dyDescent="0.25">
      <c r="A10" s="132" t="s">
        <v>389</v>
      </c>
      <c r="B10" s="133"/>
      <c r="C10" s="133"/>
      <c r="D10" s="134"/>
      <c r="E10" s="7"/>
      <c r="F10" s="37" t="s">
        <v>387</v>
      </c>
      <c r="H10" s="135"/>
      <c r="I10" s="136"/>
      <c r="J10" s="136"/>
      <c r="K10" s="136"/>
      <c r="L10" s="7"/>
      <c r="M10" s="8"/>
    </row>
    <row r="11" spans="1:21" x14ac:dyDescent="0.25">
      <c r="A11" s="132" t="s">
        <v>443</v>
      </c>
      <c r="B11" s="133"/>
      <c r="C11" s="133"/>
      <c r="D11" s="134"/>
      <c r="E11" s="4"/>
      <c r="F11" s="37" t="s">
        <v>6</v>
      </c>
      <c r="H11" s="164"/>
      <c r="I11" s="165"/>
      <c r="J11" s="165"/>
      <c r="K11" s="166"/>
      <c r="L11" s="7"/>
      <c r="M11" s="8"/>
    </row>
    <row r="12" spans="1:21" x14ac:dyDescent="0.25">
      <c r="A12" s="137" t="s">
        <v>447</v>
      </c>
      <c r="B12" s="138"/>
      <c r="C12" s="138"/>
      <c r="D12" s="138"/>
      <c r="E12" s="7"/>
      <c r="F12" s="37">
        <v>3</v>
      </c>
      <c r="H12" s="164"/>
      <c r="I12" s="165"/>
      <c r="J12" s="165"/>
      <c r="K12" s="166"/>
      <c r="L12" s="7"/>
      <c r="M12" s="8"/>
    </row>
    <row r="13" spans="1:21" x14ac:dyDescent="0.25">
      <c r="A13" s="137" t="s">
        <v>390</v>
      </c>
      <c r="B13" s="138"/>
      <c r="C13" s="138"/>
      <c r="D13" s="138"/>
      <c r="E13" s="7"/>
      <c r="F13" s="37" t="s">
        <v>387</v>
      </c>
      <c r="H13" s="176" t="str">
        <f>IF((F36+F37+F39+F40&gt;12), M13 &amp; " Carry over from Core", " ")</f>
        <v xml:space="preserve"> </v>
      </c>
      <c r="I13" s="177"/>
      <c r="J13" s="177"/>
      <c r="K13" s="177"/>
      <c r="L13" s="7"/>
      <c r="M13" s="23">
        <f>Sheet3!D1</f>
        <v>0</v>
      </c>
    </row>
    <row r="14" spans="1:21" ht="12.75" customHeight="1" thickBot="1" x14ac:dyDescent="0.3">
      <c r="A14" s="118" t="s">
        <v>391</v>
      </c>
      <c r="B14" s="119"/>
      <c r="C14" s="119"/>
      <c r="D14" s="119"/>
      <c r="E14" s="119"/>
      <c r="F14" s="120"/>
      <c r="H14" s="170" t="s">
        <v>444</v>
      </c>
      <c r="I14" s="171"/>
      <c r="J14" s="171"/>
      <c r="K14" s="171"/>
      <c r="L14" s="172"/>
      <c r="M14" s="26" t="str">
        <f>IF(SUM(M9:M13)&gt;=6, 6, "- " &amp;6-SUM(M9:M13))</f>
        <v>- 6</v>
      </c>
    </row>
    <row r="15" spans="1:21" ht="13.8" thickBot="1" x14ac:dyDescent="0.3">
      <c r="A15" s="121"/>
      <c r="B15" s="122"/>
      <c r="C15" s="122"/>
      <c r="D15" s="122"/>
      <c r="E15" s="122"/>
      <c r="F15" s="123"/>
      <c r="N15" s="27"/>
    </row>
    <row r="16" spans="1:21" ht="13.5" customHeight="1" x14ac:dyDescent="0.25">
      <c r="A16" s="124" t="s">
        <v>424</v>
      </c>
      <c r="B16" s="125"/>
      <c r="C16" s="125"/>
      <c r="D16" s="125"/>
      <c r="E16" s="126"/>
      <c r="F16" s="127"/>
      <c r="H16" s="140" t="s">
        <v>30</v>
      </c>
      <c r="I16" s="141"/>
      <c r="J16" s="141"/>
      <c r="K16" s="148"/>
      <c r="L16" s="44" t="s">
        <v>2</v>
      </c>
      <c r="M16" s="2" t="s">
        <v>4</v>
      </c>
      <c r="N16" s="25"/>
    </row>
    <row r="17" spans="1:14" x14ac:dyDescent="0.25">
      <c r="A17" s="128"/>
      <c r="B17" s="126"/>
      <c r="C17" s="126"/>
      <c r="D17" s="126"/>
      <c r="E17" s="126"/>
      <c r="F17" s="127"/>
      <c r="H17" s="149"/>
      <c r="I17" s="150"/>
      <c r="J17" s="150"/>
      <c r="K17" s="151"/>
      <c r="L17" s="35" t="s">
        <v>3</v>
      </c>
      <c r="M17" s="3" t="s">
        <v>5</v>
      </c>
      <c r="N17" s="25"/>
    </row>
    <row r="18" spans="1:14" ht="13.8" thickBot="1" x14ac:dyDescent="0.3">
      <c r="A18" s="129"/>
      <c r="B18" s="130"/>
      <c r="C18" s="130"/>
      <c r="D18" s="130"/>
      <c r="E18" s="130"/>
      <c r="F18" s="131"/>
      <c r="H18" s="67"/>
      <c r="I18" s="68"/>
      <c r="J18" s="68"/>
      <c r="K18" s="69"/>
      <c r="L18" s="4"/>
      <c r="M18" s="9"/>
      <c r="N18" s="25"/>
    </row>
    <row r="19" spans="1:14" ht="13.8" thickBot="1" x14ac:dyDescent="0.3">
      <c r="H19" s="111"/>
      <c r="I19" s="68"/>
      <c r="J19" s="68"/>
      <c r="K19" s="69"/>
      <c r="L19" s="4"/>
      <c r="M19" s="9"/>
      <c r="N19" s="25"/>
    </row>
    <row r="20" spans="1:14" x14ac:dyDescent="0.25">
      <c r="A20" s="140" t="s">
        <v>25</v>
      </c>
      <c r="B20" s="141"/>
      <c r="C20" s="141"/>
      <c r="D20" s="148"/>
      <c r="E20" s="10" t="s">
        <v>9</v>
      </c>
      <c r="F20" s="11" t="s">
        <v>4</v>
      </c>
      <c r="H20" s="167" t="str">
        <f>Sheet3!F5</f>
        <v xml:space="preserve">, , , </v>
      </c>
      <c r="I20" s="168"/>
      <c r="J20" s="168"/>
      <c r="K20" s="169"/>
      <c r="L20" s="4"/>
      <c r="M20" s="24">
        <f>Sheet3!G5</f>
        <v>0</v>
      </c>
    </row>
    <row r="21" spans="1:14" x14ac:dyDescent="0.25">
      <c r="A21" s="154" t="s">
        <v>26</v>
      </c>
      <c r="B21" s="115"/>
      <c r="C21" s="115"/>
      <c r="D21" s="175"/>
      <c r="E21" s="30" t="s">
        <v>3</v>
      </c>
      <c r="F21" s="3" t="s">
        <v>5</v>
      </c>
      <c r="H21" s="67"/>
      <c r="I21" s="68"/>
      <c r="J21" s="68"/>
      <c r="K21" s="69"/>
      <c r="L21" s="4"/>
      <c r="M21" s="9"/>
    </row>
    <row r="22" spans="1:14" x14ac:dyDescent="0.25">
      <c r="A22" s="173" t="s">
        <v>10</v>
      </c>
      <c r="B22" s="68"/>
      <c r="C22" s="68"/>
      <c r="D22" s="69"/>
      <c r="E22" s="4"/>
      <c r="F22" s="5"/>
      <c r="H22" s="67"/>
      <c r="I22" s="68"/>
      <c r="J22" s="68"/>
      <c r="K22" s="69"/>
      <c r="L22" s="4"/>
      <c r="M22" s="9"/>
    </row>
    <row r="23" spans="1:14" x14ac:dyDescent="0.25">
      <c r="A23" s="173" t="s">
        <v>11</v>
      </c>
      <c r="B23" s="68"/>
      <c r="C23" s="68"/>
      <c r="D23" s="69"/>
      <c r="E23" s="4"/>
      <c r="F23" s="5"/>
      <c r="H23" s="67"/>
      <c r="I23" s="68"/>
      <c r="J23" s="68"/>
      <c r="K23" s="69"/>
      <c r="L23" s="4"/>
      <c r="M23" s="9"/>
    </row>
    <row r="24" spans="1:14" x14ac:dyDescent="0.25">
      <c r="A24" s="156" t="s">
        <v>24</v>
      </c>
      <c r="B24" s="68"/>
      <c r="C24" s="68"/>
      <c r="D24" s="68"/>
      <c r="E24" s="68"/>
      <c r="F24" s="174"/>
      <c r="H24" s="67"/>
      <c r="I24" s="68"/>
      <c r="J24" s="68"/>
      <c r="K24" s="69"/>
      <c r="L24" s="4"/>
      <c r="M24" s="9"/>
    </row>
    <row r="25" spans="1:14" x14ac:dyDescent="0.25">
      <c r="A25" s="67"/>
      <c r="B25" s="68"/>
      <c r="C25" s="68"/>
      <c r="D25" s="69"/>
      <c r="E25" s="4"/>
      <c r="F25" s="5"/>
      <c r="H25" s="67"/>
      <c r="I25" s="68"/>
      <c r="J25" s="68"/>
      <c r="K25" s="69"/>
      <c r="L25" s="4"/>
      <c r="M25" s="9"/>
    </row>
    <row r="26" spans="1:14" x14ac:dyDescent="0.25">
      <c r="A26" s="110" t="s">
        <v>27</v>
      </c>
      <c r="B26" s="83"/>
      <c r="C26" s="83"/>
      <c r="D26" s="83"/>
      <c r="E26" s="83"/>
      <c r="F26" s="84"/>
      <c r="H26" s="70" t="str">
        <f>IF(M26&gt;0, M26 &amp; " Carry over from Arts/Hum/Com/Soc Behavioral", " ")</f>
        <v xml:space="preserve"> </v>
      </c>
      <c r="I26" s="71"/>
      <c r="J26" s="71"/>
      <c r="K26" s="72"/>
      <c r="L26" s="4"/>
      <c r="M26" s="24">
        <f>Sheet3!D2</f>
        <v>0</v>
      </c>
    </row>
    <row r="27" spans="1:14" x14ac:dyDescent="0.25">
      <c r="A27" s="117" t="s">
        <v>29</v>
      </c>
      <c r="B27" s="83"/>
      <c r="C27" s="83"/>
      <c r="D27" s="83"/>
      <c r="E27" s="83"/>
      <c r="F27" s="84"/>
      <c r="H27" s="70" t="str">
        <f>IF(M27&gt;0, M27 &amp; " Carry over from Additional Gen. Ed.", " ")</f>
        <v xml:space="preserve"> </v>
      </c>
      <c r="I27" s="71"/>
      <c r="J27" s="71"/>
      <c r="K27" s="72"/>
      <c r="L27" s="4"/>
      <c r="M27" s="24">
        <f>Sheet3!C2</f>
        <v>0</v>
      </c>
    </row>
    <row r="28" spans="1:14" x14ac:dyDescent="0.25">
      <c r="A28" s="67"/>
      <c r="B28" s="68"/>
      <c r="C28" s="68"/>
      <c r="D28" s="69"/>
      <c r="E28" s="4"/>
      <c r="F28" s="5"/>
      <c r="H28" s="73" t="s">
        <v>445</v>
      </c>
      <c r="I28" s="68"/>
      <c r="J28" s="68"/>
      <c r="K28" s="69"/>
      <c r="L28" s="12"/>
      <c r="M28" s="24">
        <f>SUM(M18:M27)</f>
        <v>0</v>
      </c>
    </row>
    <row r="29" spans="1:14" x14ac:dyDescent="0.25">
      <c r="A29" s="67"/>
      <c r="B29" s="68"/>
      <c r="C29" s="68"/>
      <c r="D29" s="69"/>
      <c r="E29" s="4"/>
      <c r="F29" s="5"/>
      <c r="H29" s="74" t="s">
        <v>446</v>
      </c>
      <c r="I29" s="75"/>
      <c r="J29" s="75"/>
      <c r="K29" s="75"/>
      <c r="L29" s="75"/>
      <c r="M29" s="76"/>
    </row>
    <row r="30" spans="1:14" x14ac:dyDescent="0.25">
      <c r="A30" s="82" t="s">
        <v>379</v>
      </c>
      <c r="B30" s="83"/>
      <c r="C30" s="83"/>
      <c r="D30" s="83"/>
      <c r="E30" s="83"/>
      <c r="F30" s="84"/>
      <c r="H30" s="77"/>
      <c r="I30" s="78"/>
      <c r="J30" s="78"/>
      <c r="K30" s="78"/>
      <c r="L30" s="78"/>
      <c r="M30" s="56"/>
    </row>
    <row r="31" spans="1:14" x14ac:dyDescent="0.25">
      <c r="A31" s="114" t="s">
        <v>453</v>
      </c>
      <c r="B31" s="115"/>
      <c r="C31" s="115"/>
      <c r="D31" s="115"/>
      <c r="E31" s="115"/>
      <c r="F31" s="116"/>
      <c r="H31" s="79"/>
      <c r="I31" s="80"/>
      <c r="J31" s="80"/>
      <c r="K31" s="80"/>
      <c r="L31" s="80"/>
      <c r="M31" s="81"/>
    </row>
    <row r="32" spans="1:14" x14ac:dyDescent="0.25">
      <c r="A32" s="67"/>
      <c r="B32" s="68"/>
      <c r="C32" s="68"/>
      <c r="D32" s="69"/>
      <c r="E32" s="4"/>
      <c r="F32" s="5"/>
      <c r="H32" s="73" t="s">
        <v>318</v>
      </c>
      <c r="I32" s="68"/>
      <c r="J32" s="68"/>
      <c r="K32" s="68"/>
      <c r="L32" s="69"/>
      <c r="M32" s="23">
        <f>F22+F23+F25+F28+F29+F32+F33+F36+F37+F39+F40+SUM(M9:M12)+SUM(M18:M25)</f>
        <v>0</v>
      </c>
    </row>
    <row r="33" spans="1:13" x14ac:dyDescent="0.25">
      <c r="A33" s="67"/>
      <c r="B33" s="68"/>
      <c r="C33" s="68"/>
      <c r="D33" s="69"/>
      <c r="E33" s="4"/>
      <c r="F33" s="5"/>
      <c r="H33" s="82" t="s">
        <v>21</v>
      </c>
      <c r="I33" s="83"/>
      <c r="J33" s="83"/>
      <c r="K33" s="83"/>
      <c r="L33" s="83"/>
      <c r="M33" s="84"/>
    </row>
    <row r="34" spans="1:13" ht="13.8" thickBot="1" x14ac:dyDescent="0.3">
      <c r="A34" s="110" t="s">
        <v>380</v>
      </c>
      <c r="B34" s="83"/>
      <c r="C34" s="83"/>
      <c r="D34" s="83"/>
      <c r="E34" s="83"/>
      <c r="F34" s="84"/>
      <c r="H34" s="48" t="s">
        <v>13</v>
      </c>
      <c r="I34" s="49"/>
      <c r="J34" s="49"/>
      <c r="K34" s="49"/>
      <c r="L34" s="49"/>
      <c r="M34" s="50"/>
    </row>
    <row r="35" spans="1:13" ht="13.8" thickBot="1" x14ac:dyDescent="0.3">
      <c r="A35" s="114" t="s">
        <v>23</v>
      </c>
      <c r="B35" s="115"/>
      <c r="C35" s="115"/>
      <c r="D35" s="115"/>
      <c r="E35" s="115"/>
      <c r="F35" s="116"/>
    </row>
    <row r="36" spans="1:13" x14ac:dyDescent="0.25">
      <c r="A36" s="67"/>
      <c r="B36" s="68"/>
      <c r="C36" s="68"/>
      <c r="D36" s="69"/>
      <c r="E36" s="4"/>
      <c r="F36" s="9"/>
      <c r="H36" s="51" t="s">
        <v>455</v>
      </c>
      <c r="I36" s="52"/>
      <c r="J36" s="52"/>
      <c r="K36" s="52"/>
      <c r="L36" s="52"/>
      <c r="M36" s="53"/>
    </row>
    <row r="37" spans="1:13" x14ac:dyDescent="0.25">
      <c r="A37" s="67"/>
      <c r="B37" s="68"/>
      <c r="C37" s="68"/>
      <c r="D37" s="69"/>
      <c r="E37" s="4"/>
      <c r="F37" s="9"/>
      <c r="H37" s="38"/>
      <c r="I37" s="45"/>
      <c r="J37" s="45"/>
      <c r="K37" s="45"/>
      <c r="L37" s="45"/>
      <c r="M37" s="46"/>
    </row>
    <row r="38" spans="1:13" x14ac:dyDescent="0.25">
      <c r="A38" s="110" t="s">
        <v>381</v>
      </c>
      <c r="B38" s="83"/>
      <c r="C38" s="83"/>
      <c r="D38" s="83"/>
      <c r="E38" s="83"/>
      <c r="F38" s="84"/>
      <c r="H38" s="39"/>
      <c r="I38" s="54" t="s">
        <v>392</v>
      </c>
      <c r="J38" s="55"/>
      <c r="K38" s="55"/>
      <c r="L38" s="55"/>
      <c r="M38" s="56"/>
    </row>
    <row r="39" spans="1:13" x14ac:dyDescent="0.25">
      <c r="A39" s="111"/>
      <c r="B39" s="112"/>
      <c r="C39" s="112"/>
      <c r="D39" s="113"/>
      <c r="E39" s="4"/>
      <c r="F39" s="9"/>
      <c r="H39" s="39"/>
      <c r="I39" s="57" t="s">
        <v>393</v>
      </c>
      <c r="J39" s="55"/>
      <c r="K39" s="55"/>
      <c r="L39" s="55"/>
      <c r="M39" s="56"/>
    </row>
    <row r="40" spans="1:13" x14ac:dyDescent="0.25">
      <c r="A40" s="111"/>
      <c r="B40" s="112"/>
      <c r="C40" s="112"/>
      <c r="D40" s="113"/>
      <c r="E40" s="4"/>
      <c r="F40" s="9"/>
      <c r="H40" s="39"/>
      <c r="I40" s="57" t="s">
        <v>394</v>
      </c>
      <c r="J40" s="55"/>
      <c r="K40" s="55"/>
      <c r="L40" s="55"/>
      <c r="M40" s="56"/>
    </row>
    <row r="41" spans="1:13" ht="13.8" thickBot="1" x14ac:dyDescent="0.3">
      <c r="A41" s="102" t="s">
        <v>317</v>
      </c>
      <c r="B41" s="103"/>
      <c r="C41" s="103"/>
      <c r="D41" s="103"/>
      <c r="E41" s="103"/>
      <c r="F41" s="26" t="str">
        <f>IF(SUM(F22:F40)&lt;33, "- " &amp; 33-(SUM(F22:F40)), IF(SUM(F22:F40)&gt;=33, 33))</f>
        <v>- 33</v>
      </c>
      <c r="H41" s="39"/>
      <c r="I41" s="54" t="s">
        <v>395</v>
      </c>
      <c r="J41" s="55"/>
      <c r="K41" s="55"/>
      <c r="L41" s="55"/>
      <c r="M41" s="56"/>
    </row>
    <row r="42" spans="1:13" ht="13.8" thickBot="1" x14ac:dyDescent="0.3">
      <c r="E42" s="14"/>
      <c r="F42" s="14"/>
      <c r="H42" s="47"/>
      <c r="I42" s="58" t="s">
        <v>454</v>
      </c>
      <c r="J42" s="58"/>
      <c r="K42" s="58"/>
      <c r="L42" s="58"/>
      <c r="M42" s="59"/>
    </row>
    <row r="43" spans="1:13" x14ac:dyDescent="0.25">
      <c r="A43" s="104"/>
      <c r="B43" s="105"/>
      <c r="C43" s="105"/>
      <c r="D43" s="105"/>
      <c r="E43" s="31" t="s">
        <v>2</v>
      </c>
      <c r="F43" s="106"/>
      <c r="H43" s="60" t="s">
        <v>396</v>
      </c>
      <c r="I43" s="61"/>
      <c r="J43" s="61"/>
      <c r="K43" s="61"/>
      <c r="L43" s="61"/>
      <c r="M43" s="62"/>
    </row>
    <row r="44" spans="1:13" x14ac:dyDescent="0.25">
      <c r="A44" s="108" t="s">
        <v>20</v>
      </c>
      <c r="B44" s="109"/>
      <c r="C44" s="109"/>
      <c r="D44" s="109"/>
      <c r="E44" s="30" t="s">
        <v>3</v>
      </c>
      <c r="F44" s="107"/>
      <c r="H44" s="63"/>
      <c r="I44" s="61"/>
      <c r="J44" s="61"/>
      <c r="K44" s="61"/>
      <c r="L44" s="61"/>
      <c r="M44" s="62"/>
    </row>
    <row r="45" spans="1:13" ht="13.8" thickBot="1" x14ac:dyDescent="0.3">
      <c r="A45" s="92" t="s">
        <v>28</v>
      </c>
      <c r="B45" s="93"/>
      <c r="C45" s="93"/>
      <c r="D45" s="93"/>
      <c r="E45" s="93"/>
      <c r="F45" s="94"/>
      <c r="H45" s="64"/>
      <c r="I45" s="65"/>
      <c r="J45" s="65"/>
      <c r="K45" s="65"/>
      <c r="L45" s="65"/>
      <c r="M45" s="66"/>
    </row>
    <row r="46" spans="1:13" x14ac:dyDescent="0.25">
      <c r="A46" s="95" t="s">
        <v>22</v>
      </c>
      <c r="B46" s="96"/>
      <c r="C46" s="96"/>
      <c r="D46" s="96"/>
      <c r="E46" s="96"/>
      <c r="F46" s="97"/>
    </row>
    <row r="47" spans="1:13" ht="13.8" thickBot="1" x14ac:dyDescent="0.3">
      <c r="A47" s="98">
        <f>IFERROR(VLOOKUP("*",Sheet3!B1:B7,1,FALSE), 0)</f>
        <v>0</v>
      </c>
      <c r="B47" s="99"/>
      <c r="C47" s="99"/>
      <c r="D47" s="99"/>
      <c r="E47" s="15"/>
      <c r="F47" s="16"/>
    </row>
    <row r="48" spans="1:13" x14ac:dyDescent="0.25">
      <c r="A48" s="41"/>
      <c r="B48" s="41"/>
      <c r="C48" s="41"/>
      <c r="D48" s="41"/>
      <c r="E48" s="42"/>
      <c r="F48" s="6"/>
      <c r="H48" s="40"/>
      <c r="I48" s="40"/>
      <c r="J48" s="40"/>
      <c r="K48" s="40"/>
      <c r="L48" s="40"/>
      <c r="M48" s="40"/>
    </row>
    <row r="49" spans="1:13" x14ac:dyDescent="0.25">
      <c r="A49" s="41"/>
      <c r="B49" s="41"/>
      <c r="C49" s="41"/>
      <c r="D49" s="41"/>
      <c r="E49" s="42"/>
      <c r="F49" s="6"/>
      <c r="H49" s="34"/>
      <c r="I49" s="34"/>
      <c r="J49" s="34"/>
      <c r="K49" s="34"/>
      <c r="L49" s="34"/>
      <c r="M49" s="34"/>
    </row>
    <row r="50" spans="1:13" ht="15.6" x14ac:dyDescent="0.3">
      <c r="A50" s="100" t="s">
        <v>0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ht="15.6" x14ac:dyDescent="0.3">
      <c r="A51" s="100" t="s">
        <v>382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16.2" thickBot="1" x14ac:dyDescent="0.35">
      <c r="A52" s="32"/>
      <c r="B52" s="32"/>
      <c r="C52" s="32"/>
      <c r="D52" s="32"/>
      <c r="E52" s="32"/>
      <c r="F52" s="32"/>
      <c r="G52" s="33"/>
      <c r="H52" s="34"/>
      <c r="I52" s="34"/>
      <c r="J52" s="34"/>
      <c r="K52" s="34"/>
      <c r="L52" s="34"/>
      <c r="M52" s="34"/>
    </row>
    <row r="53" spans="1:13" x14ac:dyDescent="0.25">
      <c r="A53" s="17" t="s">
        <v>2</v>
      </c>
      <c r="B53" s="87"/>
      <c r="C53" s="87"/>
      <c r="D53" s="18" t="s">
        <v>14</v>
      </c>
      <c r="E53" s="87"/>
      <c r="F53" s="88"/>
      <c r="H53" s="17" t="s">
        <v>2</v>
      </c>
      <c r="I53" s="87"/>
      <c r="J53" s="87"/>
      <c r="K53" s="18" t="s">
        <v>14</v>
      </c>
      <c r="L53" s="87"/>
      <c r="M53" s="88"/>
    </row>
    <row r="54" spans="1:13" ht="15.6" x14ac:dyDescent="0.3">
      <c r="A54" s="89" t="s">
        <v>15</v>
      </c>
      <c r="B54" s="90"/>
      <c r="C54" s="90"/>
      <c r="D54" s="90"/>
      <c r="E54" s="91" t="s">
        <v>16</v>
      </c>
      <c r="F54" s="11" t="s">
        <v>4</v>
      </c>
      <c r="G54" s="32"/>
      <c r="H54" s="89" t="s">
        <v>15</v>
      </c>
      <c r="I54" s="90"/>
      <c r="J54" s="90"/>
      <c r="K54" s="90"/>
      <c r="L54" s="91" t="s">
        <v>16</v>
      </c>
      <c r="M54" s="11" t="s">
        <v>4</v>
      </c>
    </row>
    <row r="55" spans="1:13" ht="15.6" x14ac:dyDescent="0.3">
      <c r="A55" s="89"/>
      <c r="B55" s="90"/>
      <c r="C55" s="90"/>
      <c r="D55" s="90"/>
      <c r="E55" s="91"/>
      <c r="F55" s="3" t="s">
        <v>5</v>
      </c>
      <c r="G55" s="32"/>
      <c r="H55" s="89"/>
      <c r="I55" s="90"/>
      <c r="J55" s="90"/>
      <c r="K55" s="90"/>
      <c r="L55" s="91"/>
      <c r="M55" s="3" t="s">
        <v>5</v>
      </c>
    </row>
    <row r="56" spans="1:13" ht="15.6" x14ac:dyDescent="0.3">
      <c r="A56" s="85"/>
      <c r="B56" s="86"/>
      <c r="C56" s="86"/>
      <c r="D56" s="86"/>
      <c r="E56" s="4"/>
      <c r="F56" s="9"/>
      <c r="G56" s="32"/>
      <c r="H56" s="85"/>
      <c r="I56" s="86"/>
      <c r="J56" s="86"/>
      <c r="K56" s="86"/>
      <c r="L56" s="4"/>
      <c r="M56" s="9"/>
    </row>
    <row r="57" spans="1:13" x14ac:dyDescent="0.25">
      <c r="A57" s="85"/>
      <c r="B57" s="86"/>
      <c r="C57" s="86"/>
      <c r="D57" s="86"/>
      <c r="E57" s="4"/>
      <c r="F57" s="9"/>
      <c r="H57" s="85"/>
      <c r="I57" s="86"/>
      <c r="J57" s="86"/>
      <c r="K57" s="86"/>
      <c r="L57" s="4"/>
      <c r="M57" s="9"/>
    </row>
    <row r="58" spans="1:13" x14ac:dyDescent="0.25">
      <c r="A58" s="85"/>
      <c r="B58" s="86"/>
      <c r="C58" s="86"/>
      <c r="D58" s="86"/>
      <c r="E58" s="4"/>
      <c r="F58" s="9"/>
      <c r="H58" s="85"/>
      <c r="I58" s="86"/>
      <c r="J58" s="86"/>
      <c r="K58" s="86"/>
      <c r="L58" s="4"/>
      <c r="M58" s="9"/>
    </row>
    <row r="59" spans="1:13" x14ac:dyDescent="0.25">
      <c r="A59" s="85"/>
      <c r="B59" s="86"/>
      <c r="C59" s="86"/>
      <c r="D59" s="86"/>
      <c r="E59" s="4"/>
      <c r="F59" s="9"/>
      <c r="H59" s="85"/>
      <c r="I59" s="86"/>
      <c r="J59" s="86"/>
      <c r="K59" s="86"/>
      <c r="L59" s="4"/>
      <c r="M59" s="9"/>
    </row>
    <row r="60" spans="1:13" x14ac:dyDescent="0.25">
      <c r="A60" s="85"/>
      <c r="B60" s="86"/>
      <c r="C60" s="86"/>
      <c r="D60" s="86"/>
      <c r="E60" s="4"/>
      <c r="F60" s="9"/>
      <c r="H60" s="85"/>
      <c r="I60" s="86"/>
      <c r="J60" s="86"/>
      <c r="K60" s="86"/>
      <c r="L60" s="4"/>
      <c r="M60" s="9"/>
    </row>
    <row r="61" spans="1:13" x14ac:dyDescent="0.25">
      <c r="A61" s="85"/>
      <c r="B61" s="86"/>
      <c r="C61" s="86"/>
      <c r="D61" s="86"/>
      <c r="E61" s="4"/>
      <c r="F61" s="9"/>
      <c r="H61" s="85"/>
      <c r="I61" s="86"/>
      <c r="J61" s="86"/>
      <c r="K61" s="86"/>
      <c r="L61" s="4"/>
      <c r="M61" s="9"/>
    </row>
    <row r="62" spans="1:13" ht="13.8" thickBot="1" x14ac:dyDescent="0.3">
      <c r="A62" s="19" t="s">
        <v>17</v>
      </c>
      <c r="B62" s="20"/>
      <c r="C62" s="21" t="s">
        <v>18</v>
      </c>
      <c r="D62" s="20"/>
      <c r="E62" s="22" t="s">
        <v>19</v>
      </c>
      <c r="F62" s="13"/>
      <c r="H62" s="19" t="s">
        <v>17</v>
      </c>
      <c r="I62" s="20"/>
      <c r="J62" s="21" t="s">
        <v>18</v>
      </c>
      <c r="K62" s="20"/>
      <c r="L62" s="22" t="s">
        <v>19</v>
      </c>
      <c r="M62" s="13"/>
    </row>
    <row r="63" spans="1:13" ht="13.8" thickBot="1" x14ac:dyDescent="0.3"/>
    <row r="64" spans="1:13" x14ac:dyDescent="0.25">
      <c r="A64" s="17" t="s">
        <v>2</v>
      </c>
      <c r="B64" s="87"/>
      <c r="C64" s="87"/>
      <c r="D64" s="18" t="s">
        <v>14</v>
      </c>
      <c r="E64" s="87"/>
      <c r="F64" s="88"/>
      <c r="H64" s="17" t="s">
        <v>2</v>
      </c>
      <c r="I64" s="87"/>
      <c r="J64" s="87"/>
      <c r="K64" s="18" t="s">
        <v>14</v>
      </c>
      <c r="L64" s="87"/>
      <c r="M64" s="88"/>
    </row>
    <row r="65" spans="1:13" x14ac:dyDescent="0.25">
      <c r="A65" s="89" t="s">
        <v>15</v>
      </c>
      <c r="B65" s="90"/>
      <c r="C65" s="90"/>
      <c r="D65" s="90"/>
      <c r="E65" s="91" t="s">
        <v>16</v>
      </c>
      <c r="F65" s="11" t="s">
        <v>4</v>
      </c>
      <c r="H65" s="89" t="s">
        <v>15</v>
      </c>
      <c r="I65" s="90"/>
      <c r="J65" s="90"/>
      <c r="K65" s="90"/>
      <c r="L65" s="91" t="s">
        <v>16</v>
      </c>
      <c r="M65" s="11" t="s">
        <v>4</v>
      </c>
    </row>
    <row r="66" spans="1:13" x14ac:dyDescent="0.25">
      <c r="A66" s="89"/>
      <c r="B66" s="90"/>
      <c r="C66" s="90"/>
      <c r="D66" s="90"/>
      <c r="E66" s="91"/>
      <c r="F66" s="3" t="s">
        <v>5</v>
      </c>
      <c r="H66" s="89"/>
      <c r="I66" s="90"/>
      <c r="J66" s="90"/>
      <c r="K66" s="90"/>
      <c r="L66" s="91"/>
      <c r="M66" s="3" t="s">
        <v>5</v>
      </c>
    </row>
    <row r="67" spans="1:13" x14ac:dyDescent="0.25">
      <c r="A67" s="85"/>
      <c r="B67" s="86"/>
      <c r="C67" s="86"/>
      <c r="D67" s="86"/>
      <c r="E67" s="4"/>
      <c r="F67" s="9"/>
      <c r="H67" s="85"/>
      <c r="I67" s="86"/>
      <c r="J67" s="86"/>
      <c r="K67" s="86"/>
      <c r="L67" s="4"/>
      <c r="M67" s="9"/>
    </row>
    <row r="68" spans="1:13" x14ac:dyDescent="0.25">
      <c r="A68" s="85"/>
      <c r="B68" s="86"/>
      <c r="C68" s="86"/>
      <c r="D68" s="86"/>
      <c r="E68" s="4"/>
      <c r="F68" s="9"/>
      <c r="H68" s="85"/>
      <c r="I68" s="86"/>
      <c r="J68" s="86"/>
      <c r="K68" s="86"/>
      <c r="L68" s="4"/>
      <c r="M68" s="9"/>
    </row>
    <row r="69" spans="1:13" x14ac:dyDescent="0.25">
      <c r="A69" s="85"/>
      <c r="B69" s="86"/>
      <c r="C69" s="86"/>
      <c r="D69" s="86"/>
      <c r="E69" s="4"/>
      <c r="F69" s="9"/>
      <c r="H69" s="85"/>
      <c r="I69" s="86"/>
      <c r="J69" s="86"/>
      <c r="K69" s="86"/>
      <c r="L69" s="4"/>
      <c r="M69" s="9"/>
    </row>
    <row r="70" spans="1:13" x14ac:dyDescent="0.25">
      <c r="A70" s="85"/>
      <c r="B70" s="86"/>
      <c r="C70" s="86"/>
      <c r="D70" s="86"/>
      <c r="E70" s="4"/>
      <c r="F70" s="9"/>
      <c r="H70" s="85"/>
      <c r="I70" s="86"/>
      <c r="J70" s="86"/>
      <c r="K70" s="86"/>
      <c r="L70" s="4"/>
      <c r="M70" s="9"/>
    </row>
    <row r="71" spans="1:13" x14ac:dyDescent="0.25">
      <c r="A71" s="85"/>
      <c r="B71" s="86"/>
      <c r="C71" s="86"/>
      <c r="D71" s="86"/>
      <c r="E71" s="4"/>
      <c r="F71" s="9"/>
      <c r="H71" s="85"/>
      <c r="I71" s="86"/>
      <c r="J71" s="86"/>
      <c r="K71" s="86"/>
      <c r="L71" s="4"/>
      <c r="M71" s="9"/>
    </row>
    <row r="72" spans="1:13" x14ac:dyDescent="0.25">
      <c r="A72" s="85"/>
      <c r="B72" s="86"/>
      <c r="C72" s="86"/>
      <c r="D72" s="86"/>
      <c r="E72" s="4"/>
      <c r="F72" s="9"/>
      <c r="H72" s="85"/>
      <c r="I72" s="86"/>
      <c r="J72" s="86"/>
      <c r="K72" s="86"/>
      <c r="L72" s="4"/>
      <c r="M72" s="9"/>
    </row>
    <row r="73" spans="1:13" ht="13.8" thickBot="1" x14ac:dyDescent="0.3">
      <c r="A73" s="19" t="s">
        <v>17</v>
      </c>
      <c r="B73" s="20"/>
      <c r="C73" s="21" t="s">
        <v>18</v>
      </c>
      <c r="D73" s="20"/>
      <c r="E73" s="22" t="s">
        <v>19</v>
      </c>
      <c r="F73" s="13"/>
      <c r="H73" s="19" t="s">
        <v>17</v>
      </c>
      <c r="I73" s="20"/>
      <c r="J73" s="21" t="s">
        <v>18</v>
      </c>
      <c r="K73" s="20"/>
      <c r="L73" s="22" t="s">
        <v>19</v>
      </c>
      <c r="M73" s="13"/>
    </row>
    <row r="74" spans="1:13" ht="5.0999999999999996" customHeight="1" thickBot="1" x14ac:dyDescent="0.3"/>
    <row r="75" spans="1:13" x14ac:dyDescent="0.25">
      <c r="A75" s="17" t="s">
        <v>2</v>
      </c>
      <c r="B75" s="87"/>
      <c r="C75" s="87"/>
      <c r="D75" s="18" t="s">
        <v>14</v>
      </c>
      <c r="E75" s="87"/>
      <c r="F75" s="88"/>
      <c r="H75" s="17" t="s">
        <v>2</v>
      </c>
      <c r="I75" s="87"/>
      <c r="J75" s="87"/>
      <c r="K75" s="18" t="s">
        <v>14</v>
      </c>
      <c r="L75" s="87"/>
      <c r="M75" s="88"/>
    </row>
    <row r="76" spans="1:13" x14ac:dyDescent="0.25">
      <c r="A76" s="89" t="s">
        <v>15</v>
      </c>
      <c r="B76" s="90"/>
      <c r="C76" s="90"/>
      <c r="D76" s="90"/>
      <c r="E76" s="91" t="s">
        <v>16</v>
      </c>
      <c r="F76" s="11" t="s">
        <v>4</v>
      </c>
      <c r="H76" s="89" t="s">
        <v>15</v>
      </c>
      <c r="I76" s="90"/>
      <c r="J76" s="90"/>
      <c r="K76" s="90"/>
      <c r="L76" s="91" t="s">
        <v>16</v>
      </c>
      <c r="M76" s="11" t="s">
        <v>4</v>
      </c>
    </row>
    <row r="77" spans="1:13" x14ac:dyDescent="0.25">
      <c r="A77" s="89"/>
      <c r="B77" s="90"/>
      <c r="C77" s="90"/>
      <c r="D77" s="90"/>
      <c r="E77" s="91"/>
      <c r="F77" s="3" t="s">
        <v>5</v>
      </c>
      <c r="H77" s="89"/>
      <c r="I77" s="90"/>
      <c r="J77" s="90"/>
      <c r="K77" s="90"/>
      <c r="L77" s="91"/>
      <c r="M77" s="3" t="s">
        <v>5</v>
      </c>
    </row>
    <row r="78" spans="1:13" x14ac:dyDescent="0.25">
      <c r="A78" s="85"/>
      <c r="B78" s="86"/>
      <c r="C78" s="86"/>
      <c r="D78" s="86"/>
      <c r="E78" s="4"/>
      <c r="F78" s="9"/>
      <c r="H78" s="85"/>
      <c r="I78" s="86"/>
      <c r="J78" s="86"/>
      <c r="K78" s="86"/>
      <c r="L78" s="4"/>
      <c r="M78" s="9"/>
    </row>
    <row r="79" spans="1:13" x14ac:dyDescent="0.25">
      <c r="A79" s="85"/>
      <c r="B79" s="86"/>
      <c r="C79" s="86"/>
      <c r="D79" s="86"/>
      <c r="E79" s="4"/>
      <c r="F79" s="9"/>
      <c r="H79" s="85"/>
      <c r="I79" s="86"/>
      <c r="J79" s="86"/>
      <c r="K79" s="86"/>
      <c r="L79" s="4"/>
      <c r="M79" s="9"/>
    </row>
    <row r="80" spans="1:13" x14ac:dyDescent="0.25">
      <c r="A80" s="85"/>
      <c r="B80" s="86"/>
      <c r="C80" s="86"/>
      <c r="D80" s="86"/>
      <c r="E80" s="4"/>
      <c r="F80" s="9"/>
      <c r="H80" s="85"/>
      <c r="I80" s="86"/>
      <c r="J80" s="86"/>
      <c r="K80" s="86"/>
      <c r="L80" s="4"/>
      <c r="M80" s="9"/>
    </row>
    <row r="81" spans="1:13" x14ac:dyDescent="0.25">
      <c r="A81" s="85"/>
      <c r="B81" s="86"/>
      <c r="C81" s="86"/>
      <c r="D81" s="86"/>
      <c r="E81" s="4"/>
      <c r="F81" s="9"/>
      <c r="H81" s="85"/>
      <c r="I81" s="86"/>
      <c r="J81" s="86"/>
      <c r="K81" s="86"/>
      <c r="L81" s="4"/>
      <c r="M81" s="9"/>
    </row>
    <row r="82" spans="1:13" x14ac:dyDescent="0.25">
      <c r="A82" s="85"/>
      <c r="B82" s="86"/>
      <c r="C82" s="86"/>
      <c r="D82" s="86"/>
      <c r="E82" s="4"/>
      <c r="F82" s="9"/>
      <c r="H82" s="85"/>
      <c r="I82" s="86"/>
      <c r="J82" s="86"/>
      <c r="K82" s="86"/>
      <c r="L82" s="4"/>
      <c r="M82" s="9"/>
    </row>
    <row r="83" spans="1:13" x14ac:dyDescent="0.25">
      <c r="A83" s="85"/>
      <c r="B83" s="86"/>
      <c r="C83" s="86"/>
      <c r="D83" s="86"/>
      <c r="E83" s="4"/>
      <c r="F83" s="9"/>
      <c r="H83" s="85"/>
      <c r="I83" s="86"/>
      <c r="J83" s="86"/>
      <c r="K83" s="86"/>
      <c r="L83" s="4"/>
      <c r="M83" s="9"/>
    </row>
    <row r="84" spans="1:13" ht="13.8" thickBot="1" x14ac:dyDescent="0.3">
      <c r="A84" s="19" t="s">
        <v>17</v>
      </c>
      <c r="B84" s="20"/>
      <c r="C84" s="21" t="s">
        <v>18</v>
      </c>
      <c r="D84" s="20"/>
      <c r="E84" s="22" t="s">
        <v>19</v>
      </c>
      <c r="F84" s="13"/>
      <c r="H84" s="19" t="s">
        <v>17</v>
      </c>
      <c r="I84" s="20"/>
      <c r="J84" s="21" t="s">
        <v>18</v>
      </c>
      <c r="K84" s="20"/>
      <c r="L84" s="22" t="s">
        <v>19</v>
      </c>
      <c r="M84" s="13"/>
    </row>
    <row r="85" spans="1:13" ht="5.0999999999999996" customHeight="1" thickBot="1" x14ac:dyDescent="0.3"/>
    <row r="86" spans="1:13" x14ac:dyDescent="0.25">
      <c r="A86" s="17" t="s">
        <v>2</v>
      </c>
      <c r="B86" s="87"/>
      <c r="C86" s="87"/>
      <c r="D86" s="18" t="s">
        <v>14</v>
      </c>
      <c r="E86" s="87"/>
      <c r="F86" s="88"/>
      <c r="H86" s="17" t="s">
        <v>2</v>
      </c>
      <c r="I86" s="87"/>
      <c r="J86" s="87"/>
      <c r="K86" s="18" t="s">
        <v>14</v>
      </c>
      <c r="L86" s="87"/>
      <c r="M86" s="88"/>
    </row>
    <row r="87" spans="1:13" x14ac:dyDescent="0.25">
      <c r="A87" s="89" t="s">
        <v>15</v>
      </c>
      <c r="B87" s="90"/>
      <c r="C87" s="90"/>
      <c r="D87" s="90"/>
      <c r="E87" s="91" t="s">
        <v>16</v>
      </c>
      <c r="F87" s="11" t="s">
        <v>4</v>
      </c>
      <c r="H87" s="89" t="s">
        <v>15</v>
      </c>
      <c r="I87" s="90"/>
      <c r="J87" s="90"/>
      <c r="K87" s="90"/>
      <c r="L87" s="91" t="s">
        <v>16</v>
      </c>
      <c r="M87" s="11" t="s">
        <v>4</v>
      </c>
    </row>
    <row r="88" spans="1:13" x14ac:dyDescent="0.25">
      <c r="A88" s="89"/>
      <c r="B88" s="90"/>
      <c r="C88" s="90"/>
      <c r="D88" s="90"/>
      <c r="E88" s="91"/>
      <c r="F88" s="3" t="s">
        <v>5</v>
      </c>
      <c r="H88" s="89"/>
      <c r="I88" s="90"/>
      <c r="J88" s="90"/>
      <c r="K88" s="90"/>
      <c r="L88" s="91"/>
      <c r="M88" s="3" t="s">
        <v>5</v>
      </c>
    </row>
    <row r="89" spans="1:13" x14ac:dyDescent="0.25">
      <c r="A89" s="85"/>
      <c r="B89" s="86"/>
      <c r="C89" s="86"/>
      <c r="D89" s="86"/>
      <c r="E89" s="4"/>
      <c r="F89" s="9"/>
      <c r="H89" s="85"/>
      <c r="I89" s="86"/>
      <c r="J89" s="86"/>
      <c r="K89" s="86"/>
      <c r="L89" s="4"/>
      <c r="M89" s="9"/>
    </row>
    <row r="90" spans="1:13" x14ac:dyDescent="0.25">
      <c r="A90" s="85"/>
      <c r="B90" s="86"/>
      <c r="C90" s="86"/>
      <c r="D90" s="86"/>
      <c r="E90" s="4"/>
      <c r="F90" s="9"/>
      <c r="H90" s="85"/>
      <c r="I90" s="86"/>
      <c r="J90" s="86"/>
      <c r="K90" s="86"/>
      <c r="L90" s="4"/>
      <c r="M90" s="9"/>
    </row>
    <row r="91" spans="1:13" x14ac:dyDescent="0.25">
      <c r="A91" s="85"/>
      <c r="B91" s="86"/>
      <c r="C91" s="86"/>
      <c r="D91" s="86"/>
      <c r="E91" s="4"/>
      <c r="F91" s="9"/>
      <c r="H91" s="85"/>
      <c r="I91" s="86"/>
      <c r="J91" s="86"/>
      <c r="K91" s="86"/>
      <c r="L91" s="4"/>
      <c r="M91" s="9"/>
    </row>
    <row r="92" spans="1:13" x14ac:dyDescent="0.25">
      <c r="A92" s="85"/>
      <c r="B92" s="86"/>
      <c r="C92" s="86"/>
      <c r="D92" s="86"/>
      <c r="E92" s="4"/>
      <c r="F92" s="9"/>
      <c r="H92" s="85"/>
      <c r="I92" s="86"/>
      <c r="J92" s="86"/>
      <c r="K92" s="86"/>
      <c r="L92" s="4"/>
      <c r="M92" s="9"/>
    </row>
    <row r="93" spans="1:13" x14ac:dyDescent="0.25">
      <c r="A93" s="85"/>
      <c r="B93" s="86"/>
      <c r="C93" s="86"/>
      <c r="D93" s="86"/>
      <c r="E93" s="4"/>
      <c r="F93" s="9"/>
      <c r="H93" s="85"/>
      <c r="I93" s="86"/>
      <c r="J93" s="86"/>
      <c r="K93" s="86"/>
      <c r="L93" s="4"/>
      <c r="M93" s="9"/>
    </row>
    <row r="94" spans="1:13" x14ac:dyDescent="0.25">
      <c r="A94" s="85"/>
      <c r="B94" s="86"/>
      <c r="C94" s="86"/>
      <c r="D94" s="86"/>
      <c r="E94" s="4"/>
      <c r="F94" s="9"/>
      <c r="H94" s="85"/>
      <c r="I94" s="86"/>
      <c r="J94" s="86"/>
      <c r="K94" s="86"/>
      <c r="L94" s="4"/>
      <c r="M94" s="9"/>
    </row>
    <row r="95" spans="1:13" ht="13.8" thickBot="1" x14ac:dyDescent="0.3">
      <c r="A95" s="19" t="s">
        <v>17</v>
      </c>
      <c r="B95" s="20"/>
      <c r="C95" s="21" t="s">
        <v>18</v>
      </c>
      <c r="D95" s="20"/>
      <c r="E95" s="22" t="s">
        <v>19</v>
      </c>
      <c r="F95" s="13"/>
      <c r="H95" s="19" t="s">
        <v>17</v>
      </c>
      <c r="I95" s="20"/>
      <c r="J95" s="21" t="s">
        <v>18</v>
      </c>
      <c r="K95" s="20"/>
      <c r="L95" s="22" t="s">
        <v>19</v>
      </c>
      <c r="M95" s="13"/>
    </row>
    <row r="96" spans="1:13" ht="5.0999999999999996" customHeight="1" x14ac:dyDescent="0.25"/>
  </sheetData>
  <sheetProtection sheet="1" objects="1" scenarios="1"/>
  <dataConsolidate/>
  <mergeCells count="161">
    <mergeCell ref="H4:L4"/>
    <mergeCell ref="H11:K11"/>
    <mergeCell ref="H12:K12"/>
    <mergeCell ref="H19:K19"/>
    <mergeCell ref="H20:K20"/>
    <mergeCell ref="H14:L14"/>
    <mergeCell ref="A23:D23"/>
    <mergeCell ref="A24:F24"/>
    <mergeCell ref="A25:D25"/>
    <mergeCell ref="A20:D20"/>
    <mergeCell ref="A21:D21"/>
    <mergeCell ref="A22:D22"/>
    <mergeCell ref="A13:D13"/>
    <mergeCell ref="H13:K13"/>
    <mergeCell ref="H21:K21"/>
    <mergeCell ref="H22:K22"/>
    <mergeCell ref="H23:K23"/>
    <mergeCell ref="A1:M1"/>
    <mergeCell ref="A2:M2"/>
    <mergeCell ref="A14:F15"/>
    <mergeCell ref="A16:F18"/>
    <mergeCell ref="A10:D10"/>
    <mergeCell ref="H9:K9"/>
    <mergeCell ref="A11:D11"/>
    <mergeCell ref="H10:K10"/>
    <mergeCell ref="A12:D12"/>
    <mergeCell ref="A5:D5"/>
    <mergeCell ref="H5:K5"/>
    <mergeCell ref="H7:M8"/>
    <mergeCell ref="H16:K17"/>
    <mergeCell ref="H18:K18"/>
    <mergeCell ref="A6:D6"/>
    <mergeCell ref="H6:K6"/>
    <mergeCell ref="A7:D7"/>
    <mergeCell ref="A8:D8"/>
    <mergeCell ref="A9:D9"/>
    <mergeCell ref="A3:C3"/>
    <mergeCell ref="D3:F3"/>
    <mergeCell ref="H3:J3"/>
    <mergeCell ref="K3:M3"/>
    <mergeCell ref="A4:C4"/>
    <mergeCell ref="A32:D32"/>
    <mergeCell ref="A33:D33"/>
    <mergeCell ref="A34:F34"/>
    <mergeCell ref="A35:F35"/>
    <mergeCell ref="A29:D29"/>
    <mergeCell ref="A30:F30"/>
    <mergeCell ref="A31:F31"/>
    <mergeCell ref="A26:F26"/>
    <mergeCell ref="A27:F27"/>
    <mergeCell ref="A28:D28"/>
    <mergeCell ref="A41:E41"/>
    <mergeCell ref="A43:D43"/>
    <mergeCell ref="F43:F44"/>
    <mergeCell ref="A44:D44"/>
    <mergeCell ref="A36:D36"/>
    <mergeCell ref="A37:D37"/>
    <mergeCell ref="A38:F38"/>
    <mergeCell ref="A39:D39"/>
    <mergeCell ref="A40:D40"/>
    <mergeCell ref="L53:M53"/>
    <mergeCell ref="A54:D55"/>
    <mergeCell ref="E54:E55"/>
    <mergeCell ref="H54:K55"/>
    <mergeCell ref="L54:L55"/>
    <mergeCell ref="A45:F45"/>
    <mergeCell ref="A46:F46"/>
    <mergeCell ref="A47:D47"/>
    <mergeCell ref="A50:M50"/>
    <mergeCell ref="A51:M51"/>
    <mergeCell ref="A56:D56"/>
    <mergeCell ref="H56:K56"/>
    <mergeCell ref="A57:D57"/>
    <mergeCell ref="H57:K57"/>
    <mergeCell ref="A58:D58"/>
    <mergeCell ref="H58:K58"/>
    <mergeCell ref="B53:C53"/>
    <mergeCell ref="E53:F53"/>
    <mergeCell ref="I53:J53"/>
    <mergeCell ref="L64:M64"/>
    <mergeCell ref="A65:D66"/>
    <mergeCell ref="E65:E66"/>
    <mergeCell ref="H65:K66"/>
    <mergeCell ref="L65:L66"/>
    <mergeCell ref="A59:D59"/>
    <mergeCell ref="H59:K59"/>
    <mergeCell ref="A60:D60"/>
    <mergeCell ref="H60:K60"/>
    <mergeCell ref="A61:D61"/>
    <mergeCell ref="H61:K61"/>
    <mergeCell ref="A67:D67"/>
    <mergeCell ref="H67:K67"/>
    <mergeCell ref="A68:D68"/>
    <mergeCell ref="H68:K68"/>
    <mergeCell ref="A69:D69"/>
    <mergeCell ref="H69:K69"/>
    <mergeCell ref="B64:C64"/>
    <mergeCell ref="E64:F64"/>
    <mergeCell ref="I64:J64"/>
    <mergeCell ref="L75:M75"/>
    <mergeCell ref="A76:D77"/>
    <mergeCell ref="E76:E77"/>
    <mergeCell ref="H76:K77"/>
    <mergeCell ref="L76:L77"/>
    <mergeCell ref="A70:D70"/>
    <mergeCell ref="H70:K70"/>
    <mergeCell ref="A71:D71"/>
    <mergeCell ref="H71:K71"/>
    <mergeCell ref="A72:D72"/>
    <mergeCell ref="H72:K72"/>
    <mergeCell ref="A78:D78"/>
    <mergeCell ref="H78:K78"/>
    <mergeCell ref="A79:D79"/>
    <mergeCell ref="H79:K79"/>
    <mergeCell ref="A80:D80"/>
    <mergeCell ref="H80:K80"/>
    <mergeCell ref="B75:C75"/>
    <mergeCell ref="E75:F75"/>
    <mergeCell ref="I75:J75"/>
    <mergeCell ref="B86:C86"/>
    <mergeCell ref="E86:F86"/>
    <mergeCell ref="I86:J86"/>
    <mergeCell ref="L86:M86"/>
    <mergeCell ref="A87:D88"/>
    <mergeCell ref="E87:E88"/>
    <mergeCell ref="H87:K88"/>
    <mergeCell ref="L87:L88"/>
    <mergeCell ref="A81:D81"/>
    <mergeCell ref="H81:K81"/>
    <mergeCell ref="A82:D82"/>
    <mergeCell ref="H82:K82"/>
    <mergeCell ref="A83:D83"/>
    <mergeCell ref="H83:K83"/>
    <mergeCell ref="A92:D92"/>
    <mergeCell ref="H92:K92"/>
    <mergeCell ref="A93:D93"/>
    <mergeCell ref="H93:K93"/>
    <mergeCell ref="A94:D94"/>
    <mergeCell ref="H94:K94"/>
    <mergeCell ref="A89:D89"/>
    <mergeCell ref="H89:K89"/>
    <mergeCell ref="A90:D90"/>
    <mergeCell ref="H90:K90"/>
    <mergeCell ref="A91:D91"/>
    <mergeCell ref="H91:K91"/>
    <mergeCell ref="H34:M34"/>
    <mergeCell ref="H36:M36"/>
    <mergeCell ref="I38:M38"/>
    <mergeCell ref="I39:M39"/>
    <mergeCell ref="I40:M40"/>
    <mergeCell ref="I41:M41"/>
    <mergeCell ref="I42:M42"/>
    <mergeCell ref="H43:M45"/>
    <mergeCell ref="H24:K24"/>
    <mergeCell ref="H25:K25"/>
    <mergeCell ref="H26:K26"/>
    <mergeCell ref="H27:K27"/>
    <mergeCell ref="H28:K28"/>
    <mergeCell ref="H29:M31"/>
    <mergeCell ref="H32:L32"/>
    <mergeCell ref="H33:M33"/>
  </mergeCells>
  <conditionalFormatting sqref="A47:D48">
    <cfRule type="cellIs" dxfId="3" priority="5" operator="equal">
      <formula>0</formula>
    </cfRule>
  </conditionalFormatting>
  <conditionalFormatting sqref="H18:K18">
    <cfRule type="cellIs" dxfId="2" priority="3" operator="equal">
      <formula>0</formula>
    </cfRule>
  </conditionalFormatting>
  <conditionalFormatting sqref="M32">
    <cfRule type="cellIs" dxfId="1" priority="1" operator="greaterThanOrEqual">
      <formula>60</formula>
    </cfRule>
    <cfRule type="cellIs" dxfId="0" priority="2" operator="lessThan">
      <formula>60</formula>
    </cfRule>
  </conditionalFormatting>
  <printOptions horizontalCentered="1" verticalCentered="1"/>
  <pageMargins left="0.2" right="0.2" top="0.01" bottom="0.01" header="0.21" footer="0.19"/>
  <pageSetup scale="93" fitToHeight="2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7</xdr:col>
                    <xdr:colOff>518160</xdr:colOff>
                    <xdr:row>36</xdr:row>
                    <xdr:rowOff>106680</xdr:rowOff>
                  </from>
                  <to>
                    <xdr:col>7</xdr:col>
                    <xdr:colOff>708660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7</xdr:col>
                    <xdr:colOff>518160</xdr:colOff>
                    <xdr:row>37</xdr:row>
                    <xdr:rowOff>106680</xdr:rowOff>
                  </from>
                  <to>
                    <xdr:col>7</xdr:col>
                    <xdr:colOff>708660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7</xdr:col>
                    <xdr:colOff>518160</xdr:colOff>
                    <xdr:row>38</xdr:row>
                    <xdr:rowOff>114300</xdr:rowOff>
                  </from>
                  <to>
                    <xdr:col>7</xdr:col>
                    <xdr:colOff>708660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7" name="Check Box 24">
              <controlPr defaultSize="0" autoFill="0" autoLine="0" autoPict="0">
                <anchor moveWithCells="1">
                  <from>
                    <xdr:col>7</xdr:col>
                    <xdr:colOff>518160</xdr:colOff>
                    <xdr:row>39</xdr:row>
                    <xdr:rowOff>114300</xdr:rowOff>
                  </from>
                  <to>
                    <xdr:col>7</xdr:col>
                    <xdr:colOff>708660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8" name="Check Box 25">
              <controlPr defaultSize="0" autoFill="0" autoLine="0" autoPict="0">
                <anchor moveWithCells="1">
                  <from>
                    <xdr:col>7</xdr:col>
                    <xdr:colOff>518160</xdr:colOff>
                    <xdr:row>40</xdr:row>
                    <xdr:rowOff>106680</xdr:rowOff>
                  </from>
                  <to>
                    <xdr:col>7</xdr:col>
                    <xdr:colOff>708660</xdr:colOff>
                    <xdr:row>41</xdr:row>
                    <xdr:rowOff>175260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Sheet2!$F$2:$F$34</xm:f>
          </x14:formula1>
          <xm:sqref>A29:D29</xm:sqref>
        </x14:dataValidation>
        <x14:dataValidation type="list" allowBlank="1" showInputMessage="1" showErrorMessage="1" xr:uid="{00000000-0002-0000-0000-000001000000}">
          <x14:formula1>
            <xm:f>Sheet2!$H$2:$H$11</xm:f>
          </x14:formula1>
          <xm:sqref>A25:D25</xm:sqref>
        </x14:dataValidation>
        <x14:dataValidation type="list" allowBlank="1" showInputMessage="1" showErrorMessage="1" xr:uid="{00000000-0002-0000-0000-000002000000}">
          <x14:formula1>
            <xm:f>Sheet2!$A$2:$A$95</xm:f>
          </x14:formula1>
          <xm:sqref>A28:D28</xm:sqref>
        </x14:dataValidation>
        <x14:dataValidation type="list" allowBlank="1" showInputMessage="1" showErrorMessage="1" xr:uid="{00000000-0002-0000-0000-000003000000}">
          <x14:formula1>
            <xm:f>Sheet2!$G$2:$G$15</xm:f>
          </x14:formula1>
          <xm:sqref>H18:K18</xm:sqref>
        </x14:dataValidation>
        <x14:dataValidation type="list" allowBlank="1" showInputMessage="1" showErrorMessage="1" xr:uid="{00000000-0002-0000-0000-000004000000}">
          <x14:formula1>
            <xm:f>Sheet2!$L$2:$L$4</xm:f>
          </x14:formula1>
          <xm:sqref>H19:K19</xm:sqref>
        </x14:dataValidation>
        <x14:dataValidation type="list" allowBlank="1" showInputMessage="1" showErrorMessage="1" xr:uid="{00000000-0002-0000-0000-000005000000}">
          <x14:formula1>
            <xm:f>Sheet2!$B$2:$B$78</xm:f>
          </x14:formula1>
          <xm:sqref>A32:D33</xm:sqref>
        </x14:dataValidation>
        <x14:dataValidation type="list" allowBlank="1" showInputMessage="1" showErrorMessage="1" xr:uid="{00000000-0002-0000-0000-000006000000}">
          <x14:formula1>
            <xm:f>Sheet2!$D$2:$D$30</xm:f>
          </x14:formula1>
          <xm:sqref>A40:D40 A39:D39</xm:sqref>
        </x14:dataValidation>
        <x14:dataValidation type="list" allowBlank="1" showInputMessage="1" showErrorMessage="1" xr:uid="{00000000-0002-0000-0000-000007000000}">
          <x14:formula1>
            <xm:f>Sheet2!$M$2:$M$33</xm:f>
          </x14:formula1>
          <xm:sqref>H11:K12</xm:sqref>
        </x14:dataValidation>
        <x14:dataValidation type="list" allowBlank="1" showInputMessage="1" showErrorMessage="1" promptTitle="Science first/math second" prompt="Science classes are listed first; math classes follow." xr:uid="{00000000-0002-0000-0000-000008000000}">
          <x14:formula1>
            <xm:f>Sheet2!$E$2:$E$133</xm:f>
          </x14:formula1>
          <xm:sqref>H9:K10</xm:sqref>
        </x14:dataValidation>
        <x14:dataValidation type="list" allowBlank="1" showInputMessage="1" showErrorMessage="1" xr:uid="{00000000-0002-0000-0000-000009000000}">
          <x14:formula1>
            <xm:f>Sheet2!$E$2:$E$104</xm:f>
          </x14:formula1>
          <xm:sqref>A36:D37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365"/>
  <sheetViews>
    <sheetView topLeftCell="B61" workbookViewId="0">
      <selection activeCell="C85" sqref="C85"/>
    </sheetView>
  </sheetViews>
  <sheetFormatPr defaultColWidth="9.33203125" defaultRowHeight="13.2" x14ac:dyDescent="0.25"/>
  <cols>
    <col min="1" max="1" width="72.33203125" style="28" bestFit="1" customWidth="1"/>
    <col min="2" max="3" width="68" style="28" bestFit="1" customWidth="1"/>
    <col min="4" max="4" width="59.44140625" style="28" bestFit="1" customWidth="1"/>
    <col min="5" max="5" width="53.5546875" style="28" bestFit="1" customWidth="1"/>
    <col min="6" max="6" width="67.33203125" style="28" customWidth="1"/>
    <col min="7" max="7" width="51.33203125" style="28" bestFit="1" customWidth="1"/>
    <col min="8" max="8" width="46" style="28" customWidth="1"/>
    <col min="9" max="10" width="71.5546875" style="28" customWidth="1"/>
    <col min="11" max="11" width="39.5546875" style="28" customWidth="1"/>
    <col min="12" max="12" width="16.6640625" style="28" customWidth="1"/>
    <col min="13" max="13" width="53.5546875" style="28" bestFit="1" customWidth="1"/>
    <col min="14" max="16384" width="9.33203125" style="28"/>
  </cols>
  <sheetData>
    <row r="1" spans="1:52" x14ac:dyDescent="0.25">
      <c r="A1" s="28" t="s">
        <v>425</v>
      </c>
      <c r="B1" s="28" t="s">
        <v>106</v>
      </c>
      <c r="C1" s="28" t="s">
        <v>107</v>
      </c>
      <c r="D1" s="28" t="s">
        <v>301</v>
      </c>
      <c r="E1" s="28" t="s">
        <v>467</v>
      </c>
      <c r="F1" s="28" t="s">
        <v>302</v>
      </c>
      <c r="G1" s="28" t="s">
        <v>310</v>
      </c>
      <c r="H1" s="28" t="s">
        <v>316</v>
      </c>
      <c r="I1" s="28" t="s">
        <v>470</v>
      </c>
      <c r="J1" s="28" t="s">
        <v>471</v>
      </c>
      <c r="K1" s="28" t="s">
        <v>377</v>
      </c>
      <c r="L1" s="28" t="s">
        <v>448</v>
      </c>
      <c r="M1" s="28" t="s">
        <v>452</v>
      </c>
    </row>
    <row r="2" spans="1:52" x14ac:dyDescent="0.25">
      <c r="A2" s="28" t="s">
        <v>31</v>
      </c>
      <c r="B2" s="28" t="s">
        <v>399</v>
      </c>
      <c r="C2" s="28" t="s">
        <v>31</v>
      </c>
      <c r="D2" s="28" t="s">
        <v>458</v>
      </c>
      <c r="E2" s="28" t="s">
        <v>204</v>
      </c>
      <c r="F2" s="28" t="s">
        <v>172</v>
      </c>
      <c r="G2" s="28" t="s">
        <v>426</v>
      </c>
      <c r="H2" s="28" t="s">
        <v>311</v>
      </c>
      <c r="I2" s="28" t="s">
        <v>399</v>
      </c>
      <c r="J2" s="28" t="s">
        <v>399</v>
      </c>
      <c r="K2" s="28" t="s">
        <v>319</v>
      </c>
      <c r="L2" s="28" t="s">
        <v>449</v>
      </c>
      <c r="M2" s="28" t="s">
        <v>257</v>
      </c>
      <c r="AX2" s="28">
        <v>3</v>
      </c>
    </row>
    <row r="3" spans="1:52" x14ac:dyDescent="0.25">
      <c r="A3" s="28" t="s">
        <v>32</v>
      </c>
      <c r="B3" s="28" t="s">
        <v>400</v>
      </c>
      <c r="C3" s="28" t="s">
        <v>78</v>
      </c>
      <c r="D3" s="28" t="s">
        <v>188</v>
      </c>
      <c r="E3" s="28" t="s">
        <v>205</v>
      </c>
      <c r="F3" s="28" t="s">
        <v>116</v>
      </c>
      <c r="G3" s="28" t="s">
        <v>303</v>
      </c>
      <c r="H3" s="28" t="s">
        <v>312</v>
      </c>
      <c r="I3" s="28" t="s">
        <v>204</v>
      </c>
      <c r="J3" s="28" t="s">
        <v>400</v>
      </c>
      <c r="K3" s="28" t="s">
        <v>320</v>
      </c>
      <c r="L3" s="28" t="s">
        <v>450</v>
      </c>
      <c r="M3" s="28" t="s">
        <v>258</v>
      </c>
      <c r="X3" s="28">
        <v>3</v>
      </c>
    </row>
    <row r="4" spans="1:52" x14ac:dyDescent="0.25">
      <c r="A4" s="28" t="s">
        <v>129</v>
      </c>
      <c r="B4" s="28" t="s">
        <v>31</v>
      </c>
      <c r="C4" s="28" t="s">
        <v>108</v>
      </c>
      <c r="D4" s="28" t="s">
        <v>190</v>
      </c>
      <c r="E4" s="28" t="s">
        <v>206</v>
      </c>
      <c r="F4" s="28" t="s">
        <v>117</v>
      </c>
      <c r="G4" s="28" t="s">
        <v>473</v>
      </c>
      <c r="H4" s="28" t="s">
        <v>313</v>
      </c>
      <c r="I4" s="28" t="s">
        <v>400</v>
      </c>
      <c r="J4" s="28" t="s">
        <v>31</v>
      </c>
      <c r="K4" s="28" t="s">
        <v>401</v>
      </c>
      <c r="L4" s="28" t="s">
        <v>451</v>
      </c>
      <c r="M4" s="28" t="s">
        <v>259</v>
      </c>
      <c r="AA4" s="28">
        <v>3</v>
      </c>
    </row>
    <row r="5" spans="1:52" x14ac:dyDescent="0.25">
      <c r="A5" s="28" t="s">
        <v>163</v>
      </c>
      <c r="B5" s="28" t="s">
        <v>78</v>
      </c>
      <c r="C5" s="28" t="s">
        <v>109</v>
      </c>
      <c r="D5" s="28" t="s">
        <v>255</v>
      </c>
      <c r="E5" s="28" t="s">
        <v>207</v>
      </c>
      <c r="F5" s="28" t="s">
        <v>296</v>
      </c>
      <c r="G5" s="28" t="s">
        <v>304</v>
      </c>
      <c r="H5" s="28" t="s">
        <v>314</v>
      </c>
      <c r="I5" s="28" t="s">
        <v>31</v>
      </c>
      <c r="J5" s="28" t="s">
        <v>78</v>
      </c>
      <c r="K5" s="28" t="s">
        <v>321</v>
      </c>
      <c r="M5" s="28" t="s">
        <v>260</v>
      </c>
      <c r="AK5" s="28">
        <v>3</v>
      </c>
    </row>
    <row r="6" spans="1:52" x14ac:dyDescent="0.25">
      <c r="A6" s="28" t="s">
        <v>164</v>
      </c>
      <c r="B6" s="28" t="s">
        <v>108</v>
      </c>
      <c r="C6" s="28" t="s">
        <v>110</v>
      </c>
      <c r="D6" s="28" t="s">
        <v>191</v>
      </c>
      <c r="E6" s="28" t="s">
        <v>208</v>
      </c>
      <c r="F6" s="28" t="s">
        <v>297</v>
      </c>
      <c r="G6" s="28" t="s">
        <v>427</v>
      </c>
      <c r="H6" s="28" t="s">
        <v>315</v>
      </c>
      <c r="I6" s="28" t="s">
        <v>78</v>
      </c>
      <c r="J6" s="28" t="s">
        <v>108</v>
      </c>
      <c r="K6" s="28" t="s">
        <v>322</v>
      </c>
      <c r="M6" s="28" t="s">
        <v>261</v>
      </c>
      <c r="AZ6" s="28">
        <v>3</v>
      </c>
    </row>
    <row r="7" spans="1:52" x14ac:dyDescent="0.25">
      <c r="A7" s="28" t="s">
        <v>33</v>
      </c>
      <c r="B7" s="28" t="s">
        <v>109</v>
      </c>
      <c r="C7" s="28" t="s">
        <v>422</v>
      </c>
      <c r="D7" s="28" t="s">
        <v>256</v>
      </c>
      <c r="E7" s="28" t="s">
        <v>257</v>
      </c>
      <c r="F7" s="28" t="s">
        <v>245</v>
      </c>
      <c r="G7" s="28" t="s">
        <v>465</v>
      </c>
      <c r="H7" s="28" t="s">
        <v>401</v>
      </c>
      <c r="I7" s="28" t="s">
        <v>108</v>
      </c>
      <c r="J7" s="28" t="s">
        <v>109</v>
      </c>
      <c r="K7" s="28" t="s">
        <v>323</v>
      </c>
      <c r="M7" s="28" t="s">
        <v>437</v>
      </c>
      <c r="AD7" s="28">
        <v>3</v>
      </c>
    </row>
    <row r="8" spans="1:52" x14ac:dyDescent="0.25">
      <c r="A8" s="28" t="s">
        <v>165</v>
      </c>
      <c r="B8" s="28" t="s">
        <v>428</v>
      </c>
      <c r="C8" s="28" t="s">
        <v>79</v>
      </c>
      <c r="D8" s="28" t="s">
        <v>192</v>
      </c>
      <c r="E8" s="28" t="s">
        <v>209</v>
      </c>
      <c r="F8" s="28" t="s">
        <v>246</v>
      </c>
      <c r="G8" s="28" t="s">
        <v>466</v>
      </c>
      <c r="H8" s="28" t="s">
        <v>370</v>
      </c>
      <c r="I8" s="28" t="s">
        <v>109</v>
      </c>
      <c r="J8" s="28" t="s">
        <v>428</v>
      </c>
      <c r="K8" s="28" t="s">
        <v>324</v>
      </c>
      <c r="M8" s="28" t="s">
        <v>267</v>
      </c>
      <c r="AV8" s="28">
        <v>3</v>
      </c>
    </row>
    <row r="9" spans="1:52" x14ac:dyDescent="0.25">
      <c r="A9" s="28" t="s">
        <v>72</v>
      </c>
      <c r="B9" s="28" t="s">
        <v>110</v>
      </c>
      <c r="C9" s="28" t="s">
        <v>80</v>
      </c>
      <c r="D9" s="28" t="s">
        <v>429</v>
      </c>
      <c r="E9" s="28" t="s">
        <v>258</v>
      </c>
      <c r="F9" s="28" t="s">
        <v>397</v>
      </c>
      <c r="G9" s="28" t="s">
        <v>305</v>
      </c>
      <c r="H9" s="28" t="s">
        <v>373</v>
      </c>
      <c r="I9" s="28" t="s">
        <v>428</v>
      </c>
      <c r="J9" s="28" t="s">
        <v>110</v>
      </c>
      <c r="K9" s="28" t="s">
        <v>325</v>
      </c>
      <c r="M9" s="28" t="s">
        <v>268</v>
      </c>
      <c r="AB9" s="28">
        <v>3</v>
      </c>
    </row>
    <row r="10" spans="1:52" x14ac:dyDescent="0.25">
      <c r="A10" s="28" t="s">
        <v>34</v>
      </c>
      <c r="B10" s="28" t="s">
        <v>422</v>
      </c>
      <c r="C10" s="28" t="s">
        <v>129</v>
      </c>
      <c r="D10" s="28" t="s">
        <v>193</v>
      </c>
      <c r="E10" s="28" t="s">
        <v>210</v>
      </c>
      <c r="F10" s="28" t="s">
        <v>398</v>
      </c>
      <c r="G10" s="28" t="s">
        <v>306</v>
      </c>
      <c r="H10" s="28" t="s">
        <v>374</v>
      </c>
      <c r="I10" s="28" t="s">
        <v>110</v>
      </c>
      <c r="J10" s="28" t="s">
        <v>422</v>
      </c>
      <c r="K10" s="28" t="s">
        <v>326</v>
      </c>
      <c r="M10" s="28" t="s">
        <v>269</v>
      </c>
      <c r="AA10" s="28">
        <v>3</v>
      </c>
    </row>
    <row r="11" spans="1:52" x14ac:dyDescent="0.25">
      <c r="A11" s="28" t="s">
        <v>35</v>
      </c>
      <c r="B11" s="28" t="s">
        <v>79</v>
      </c>
      <c r="C11" s="28" t="s">
        <v>33</v>
      </c>
      <c r="D11" s="28" t="s">
        <v>194</v>
      </c>
      <c r="E11" s="28" t="s">
        <v>259</v>
      </c>
      <c r="F11" s="28" t="s">
        <v>247</v>
      </c>
      <c r="G11" s="28" t="s">
        <v>307</v>
      </c>
      <c r="H11" s="28" t="s">
        <v>375</v>
      </c>
      <c r="I11" s="28" t="s">
        <v>422</v>
      </c>
      <c r="J11" s="28" t="s">
        <v>79</v>
      </c>
      <c r="K11" s="28" t="s">
        <v>327</v>
      </c>
      <c r="M11" s="28" t="s">
        <v>271</v>
      </c>
      <c r="AB11" s="28">
        <v>3</v>
      </c>
    </row>
    <row r="12" spans="1:52" x14ac:dyDescent="0.25">
      <c r="A12" s="28" t="s">
        <v>130</v>
      </c>
      <c r="B12" s="28" t="s">
        <v>80</v>
      </c>
      <c r="C12" s="28" t="s">
        <v>130</v>
      </c>
      <c r="D12" s="28" t="s">
        <v>430</v>
      </c>
      <c r="E12" s="28" t="s">
        <v>211</v>
      </c>
      <c r="F12" s="28" t="s">
        <v>248</v>
      </c>
      <c r="G12" s="28" t="s">
        <v>308</v>
      </c>
      <c r="I12" s="28" t="s">
        <v>79</v>
      </c>
      <c r="J12" s="28" t="s">
        <v>80</v>
      </c>
      <c r="K12" s="28" t="s">
        <v>328</v>
      </c>
      <c r="M12" s="28" t="s">
        <v>456</v>
      </c>
      <c r="AH12" s="28">
        <v>3</v>
      </c>
    </row>
    <row r="13" spans="1:52" x14ac:dyDescent="0.25">
      <c r="A13" s="28" t="s">
        <v>131</v>
      </c>
      <c r="B13" s="28" t="s">
        <v>402</v>
      </c>
      <c r="C13" s="28" t="s">
        <v>403</v>
      </c>
      <c r="D13" s="28" t="s">
        <v>195</v>
      </c>
      <c r="E13" s="28" t="s">
        <v>260</v>
      </c>
      <c r="F13" s="28" t="s">
        <v>249</v>
      </c>
      <c r="G13" s="28" t="s">
        <v>378</v>
      </c>
      <c r="I13" s="28" t="s">
        <v>80</v>
      </c>
      <c r="J13" s="28" t="s">
        <v>32</v>
      </c>
      <c r="K13" s="28" t="s">
        <v>329</v>
      </c>
      <c r="M13" s="28" t="s">
        <v>273</v>
      </c>
    </row>
    <row r="14" spans="1:52" x14ac:dyDescent="0.25">
      <c r="A14" s="28" t="s">
        <v>166</v>
      </c>
      <c r="B14" s="28" t="s">
        <v>81</v>
      </c>
      <c r="C14" s="28" t="s">
        <v>432</v>
      </c>
      <c r="D14" s="28" t="s">
        <v>196</v>
      </c>
      <c r="E14" s="28" t="s">
        <v>212</v>
      </c>
      <c r="F14" s="28" t="s">
        <v>118</v>
      </c>
      <c r="G14" s="28" t="s">
        <v>431</v>
      </c>
      <c r="I14" s="28" t="s">
        <v>32</v>
      </c>
      <c r="J14" s="28" t="s">
        <v>129</v>
      </c>
      <c r="K14" s="28" t="s">
        <v>330</v>
      </c>
      <c r="M14" s="28" t="s">
        <v>275</v>
      </c>
    </row>
    <row r="15" spans="1:52" x14ac:dyDescent="0.25">
      <c r="A15" s="28" t="s">
        <v>433</v>
      </c>
      <c r="B15" s="28" t="s">
        <v>432</v>
      </c>
      <c r="C15" s="28" t="s">
        <v>103</v>
      </c>
      <c r="D15" s="28" t="s">
        <v>197</v>
      </c>
      <c r="E15" s="28" t="s">
        <v>213</v>
      </c>
      <c r="F15" s="28" t="s">
        <v>250</v>
      </c>
      <c r="G15" s="28" t="s">
        <v>309</v>
      </c>
      <c r="I15" s="28" t="s">
        <v>129</v>
      </c>
      <c r="J15" s="28" t="s">
        <v>163</v>
      </c>
      <c r="K15" s="28" t="s">
        <v>331</v>
      </c>
      <c r="M15" s="28" t="s">
        <v>276</v>
      </c>
    </row>
    <row r="16" spans="1:52" x14ac:dyDescent="0.25">
      <c r="A16" s="28" t="s">
        <v>36</v>
      </c>
      <c r="B16" s="28" t="s">
        <v>82</v>
      </c>
      <c r="C16" s="28" t="s">
        <v>131</v>
      </c>
      <c r="D16" s="28" t="s">
        <v>198</v>
      </c>
      <c r="E16" s="28" t="s">
        <v>261</v>
      </c>
      <c r="F16" s="28" t="s">
        <v>251</v>
      </c>
      <c r="I16" s="28" t="s">
        <v>163</v>
      </c>
      <c r="J16" s="28" t="s">
        <v>164</v>
      </c>
      <c r="K16" s="28" t="s">
        <v>332</v>
      </c>
      <c r="M16" s="28" t="s">
        <v>277</v>
      </c>
    </row>
    <row r="17" spans="1:64" x14ac:dyDescent="0.25">
      <c r="A17" s="28" t="s">
        <v>37</v>
      </c>
      <c r="B17" s="28" t="s">
        <v>103</v>
      </c>
      <c r="C17" s="28" t="s">
        <v>132</v>
      </c>
      <c r="D17" s="28" t="s">
        <v>300</v>
      </c>
      <c r="E17" s="28" t="s">
        <v>214</v>
      </c>
      <c r="F17" s="28" t="s">
        <v>120</v>
      </c>
      <c r="I17" s="28" t="s">
        <v>164</v>
      </c>
      <c r="J17" s="28" t="s">
        <v>33</v>
      </c>
      <c r="K17" s="28" t="s">
        <v>333</v>
      </c>
      <c r="M17" s="28" t="s">
        <v>279</v>
      </c>
    </row>
    <row r="18" spans="1:64" x14ac:dyDescent="0.25">
      <c r="A18" s="28" t="s">
        <v>167</v>
      </c>
      <c r="B18" s="28" t="s">
        <v>404</v>
      </c>
      <c r="C18" s="28" t="s">
        <v>133</v>
      </c>
      <c r="D18" s="28" t="s">
        <v>199</v>
      </c>
      <c r="E18" s="28" t="s">
        <v>215</v>
      </c>
      <c r="F18" s="28" t="s">
        <v>121</v>
      </c>
      <c r="I18" s="28" t="s">
        <v>33</v>
      </c>
      <c r="J18" s="28" t="s">
        <v>165</v>
      </c>
      <c r="K18" s="28" t="s">
        <v>334</v>
      </c>
      <c r="M18" s="28" t="s">
        <v>280</v>
      </c>
    </row>
    <row r="19" spans="1:64" x14ac:dyDescent="0.25">
      <c r="A19" s="28" t="s">
        <v>38</v>
      </c>
      <c r="B19" s="28" t="s">
        <v>83</v>
      </c>
      <c r="C19" s="28" t="s">
        <v>41</v>
      </c>
      <c r="D19" s="28" t="s">
        <v>200</v>
      </c>
      <c r="E19" s="28" t="s">
        <v>216</v>
      </c>
      <c r="F19" s="28" t="s">
        <v>252</v>
      </c>
      <c r="I19" s="28" t="s">
        <v>165</v>
      </c>
      <c r="J19" s="28" t="s">
        <v>72</v>
      </c>
      <c r="K19" s="28" t="s">
        <v>335</v>
      </c>
      <c r="M19" s="28" t="s">
        <v>457</v>
      </c>
    </row>
    <row r="20" spans="1:64" x14ac:dyDescent="0.25">
      <c r="A20" s="28" t="s">
        <v>39</v>
      </c>
      <c r="B20" s="28" t="s">
        <v>405</v>
      </c>
      <c r="C20" s="28" t="s">
        <v>134</v>
      </c>
      <c r="D20" s="28" t="s">
        <v>201</v>
      </c>
      <c r="E20" s="28" t="s">
        <v>262</v>
      </c>
      <c r="F20" s="28" t="s">
        <v>298</v>
      </c>
      <c r="I20" s="28" t="s">
        <v>72</v>
      </c>
      <c r="J20" s="28" t="s">
        <v>34</v>
      </c>
      <c r="K20" s="28" t="s">
        <v>336</v>
      </c>
      <c r="M20" s="28" t="s">
        <v>469</v>
      </c>
      <c r="BL20" s="28">
        <v>3</v>
      </c>
    </row>
    <row r="21" spans="1:64" x14ac:dyDescent="0.25">
      <c r="A21" s="28" t="s">
        <v>132</v>
      </c>
      <c r="B21" s="28" t="s">
        <v>104</v>
      </c>
      <c r="C21" s="28" t="s">
        <v>143</v>
      </c>
      <c r="D21" s="28" t="s">
        <v>434</v>
      </c>
      <c r="E21" s="28" t="s">
        <v>264</v>
      </c>
      <c r="F21" s="28" t="s">
        <v>299</v>
      </c>
      <c r="I21" s="28" t="s">
        <v>34</v>
      </c>
      <c r="J21" s="28" t="s">
        <v>35</v>
      </c>
      <c r="K21" s="28" t="s">
        <v>337</v>
      </c>
      <c r="M21" s="28" t="s">
        <v>282</v>
      </c>
    </row>
    <row r="22" spans="1:64" x14ac:dyDescent="0.25">
      <c r="A22" s="28" t="s">
        <v>133</v>
      </c>
      <c r="B22" s="28" t="s">
        <v>406</v>
      </c>
      <c r="C22" s="28" t="s">
        <v>408</v>
      </c>
      <c r="D22" s="28" t="s">
        <v>435</v>
      </c>
      <c r="E22" s="28" t="s">
        <v>263</v>
      </c>
      <c r="F22" s="28" t="s">
        <v>122</v>
      </c>
      <c r="I22" s="28" t="s">
        <v>35</v>
      </c>
      <c r="J22" s="28" t="s">
        <v>130</v>
      </c>
      <c r="K22" s="28" t="s">
        <v>338</v>
      </c>
      <c r="M22" s="28" t="s">
        <v>284</v>
      </c>
    </row>
    <row r="23" spans="1:64" x14ac:dyDescent="0.25">
      <c r="A23" s="28" t="s">
        <v>40</v>
      </c>
      <c r="B23" s="28" t="s">
        <v>84</v>
      </c>
      <c r="C23" s="28" t="s">
        <v>145</v>
      </c>
      <c r="D23" s="28" t="s">
        <v>202</v>
      </c>
      <c r="E23" s="28" t="s">
        <v>217</v>
      </c>
      <c r="F23" s="28" t="s">
        <v>123</v>
      </c>
      <c r="I23" s="28" t="s">
        <v>130</v>
      </c>
      <c r="J23" s="28" t="s">
        <v>402</v>
      </c>
      <c r="K23" s="28" t="s">
        <v>339</v>
      </c>
      <c r="M23" s="28" t="s">
        <v>283</v>
      </c>
    </row>
    <row r="24" spans="1:64" x14ac:dyDescent="0.25">
      <c r="A24" s="28" t="s">
        <v>168</v>
      </c>
      <c r="B24" s="28" t="s">
        <v>407</v>
      </c>
      <c r="C24" s="28" t="s">
        <v>146</v>
      </c>
      <c r="D24" s="28" t="s">
        <v>203</v>
      </c>
      <c r="E24" s="28" t="s">
        <v>265</v>
      </c>
      <c r="F24" s="28" t="s">
        <v>124</v>
      </c>
      <c r="I24" s="28" t="s">
        <v>205</v>
      </c>
      <c r="J24" s="28" t="s">
        <v>81</v>
      </c>
      <c r="K24" s="28" t="s">
        <v>340</v>
      </c>
      <c r="M24" s="28" t="s">
        <v>285</v>
      </c>
    </row>
    <row r="25" spans="1:64" x14ac:dyDescent="0.25">
      <c r="A25" s="28" t="s">
        <v>169</v>
      </c>
      <c r="B25" s="28" t="s">
        <v>111</v>
      </c>
      <c r="C25" s="28" t="s">
        <v>111</v>
      </c>
      <c r="D25" s="28" t="s">
        <v>436</v>
      </c>
      <c r="E25" s="28" t="s">
        <v>218</v>
      </c>
      <c r="F25" s="28" t="s">
        <v>125</v>
      </c>
      <c r="I25" s="28" t="s">
        <v>206</v>
      </c>
      <c r="J25" s="28" t="s">
        <v>432</v>
      </c>
      <c r="K25" s="28" t="s">
        <v>341</v>
      </c>
      <c r="M25" s="28" t="s">
        <v>288</v>
      </c>
    </row>
    <row r="26" spans="1:64" x14ac:dyDescent="0.25">
      <c r="A26" s="28" t="s">
        <v>170</v>
      </c>
      <c r="B26" s="28" t="s">
        <v>112</v>
      </c>
      <c r="C26" s="28" t="s">
        <v>112</v>
      </c>
      <c r="D26" s="28" t="s">
        <v>353</v>
      </c>
      <c r="E26" s="28" t="s">
        <v>266</v>
      </c>
      <c r="F26" s="28" t="s">
        <v>253</v>
      </c>
      <c r="I26" s="28" t="s">
        <v>207</v>
      </c>
      <c r="J26" s="28" t="s">
        <v>82</v>
      </c>
      <c r="K26" s="28" t="s">
        <v>342</v>
      </c>
      <c r="M26" s="28" t="s">
        <v>289</v>
      </c>
    </row>
    <row r="27" spans="1:64" x14ac:dyDescent="0.25">
      <c r="A27" s="28" t="s">
        <v>41</v>
      </c>
      <c r="B27" s="28" t="s">
        <v>409</v>
      </c>
      <c r="C27" s="28" t="s">
        <v>147</v>
      </c>
      <c r="D27" s="28" t="s">
        <v>354</v>
      </c>
      <c r="E27" s="28" t="s">
        <v>219</v>
      </c>
      <c r="F27" s="28" t="s">
        <v>254</v>
      </c>
      <c r="I27" s="28" t="s">
        <v>208</v>
      </c>
      <c r="J27" s="28" t="s">
        <v>103</v>
      </c>
      <c r="K27" s="28" t="s">
        <v>343</v>
      </c>
      <c r="M27" s="28" t="s">
        <v>292</v>
      </c>
    </row>
    <row r="28" spans="1:64" x14ac:dyDescent="0.25">
      <c r="A28" s="28" t="s">
        <v>42</v>
      </c>
      <c r="B28" s="28" t="s">
        <v>411</v>
      </c>
      <c r="C28" s="28" t="s">
        <v>148</v>
      </c>
      <c r="D28" s="28" t="s">
        <v>355</v>
      </c>
      <c r="E28" s="28" t="s">
        <v>437</v>
      </c>
      <c r="F28" s="28" t="s">
        <v>126</v>
      </c>
      <c r="I28" s="28" t="s">
        <v>257</v>
      </c>
      <c r="J28" s="28" t="s">
        <v>404</v>
      </c>
      <c r="K28" s="28" t="s">
        <v>344</v>
      </c>
      <c r="M28" s="28" t="s">
        <v>293</v>
      </c>
    </row>
    <row r="29" spans="1:64" x14ac:dyDescent="0.25">
      <c r="A29" s="28" t="s">
        <v>43</v>
      </c>
      <c r="B29" s="28" t="s">
        <v>412</v>
      </c>
      <c r="C29" s="28" t="s">
        <v>149</v>
      </c>
      <c r="D29" s="28" t="s">
        <v>356</v>
      </c>
      <c r="E29" s="28" t="s">
        <v>220</v>
      </c>
      <c r="F29" s="28" t="s">
        <v>127</v>
      </c>
      <c r="I29" s="28" t="s">
        <v>209</v>
      </c>
      <c r="J29" s="28" t="s">
        <v>83</v>
      </c>
      <c r="K29" s="28" t="s">
        <v>345</v>
      </c>
      <c r="M29" s="28" t="s">
        <v>294</v>
      </c>
    </row>
    <row r="30" spans="1:64" x14ac:dyDescent="0.25">
      <c r="A30" s="28" t="s">
        <v>171</v>
      </c>
      <c r="B30" s="28" t="s">
        <v>85</v>
      </c>
      <c r="C30" s="28" t="s">
        <v>150</v>
      </c>
      <c r="D30" s="28" t="s">
        <v>357</v>
      </c>
      <c r="E30" s="28" t="s">
        <v>267</v>
      </c>
      <c r="F30" s="28" t="s">
        <v>330</v>
      </c>
      <c r="I30" s="28" t="s">
        <v>258</v>
      </c>
      <c r="J30" s="28" t="s">
        <v>131</v>
      </c>
      <c r="K30" s="28" t="s">
        <v>346</v>
      </c>
      <c r="M30" s="28" t="s">
        <v>295</v>
      </c>
    </row>
    <row r="31" spans="1:64" x14ac:dyDescent="0.25">
      <c r="A31" s="28" t="s">
        <v>44</v>
      </c>
      <c r="B31" s="28" t="s">
        <v>413</v>
      </c>
      <c r="C31" s="28" t="s">
        <v>116</v>
      </c>
      <c r="E31" s="28" t="s">
        <v>221</v>
      </c>
      <c r="F31" s="28" t="s">
        <v>331</v>
      </c>
      <c r="I31" s="28" t="s">
        <v>210</v>
      </c>
      <c r="J31" s="28" t="s">
        <v>166</v>
      </c>
      <c r="K31" s="28" t="s">
        <v>347</v>
      </c>
      <c r="M31" s="28" t="s">
        <v>352</v>
      </c>
    </row>
    <row r="32" spans="1:64" x14ac:dyDescent="0.25">
      <c r="A32" s="28" t="s">
        <v>172</v>
      </c>
      <c r="B32" s="28" t="s">
        <v>52</v>
      </c>
      <c r="C32" s="28" t="s">
        <v>117</v>
      </c>
      <c r="E32" s="28" t="s">
        <v>268</v>
      </c>
      <c r="F32" s="28" t="s">
        <v>332</v>
      </c>
      <c r="I32" s="28" t="s">
        <v>259</v>
      </c>
      <c r="J32" s="28" t="s">
        <v>433</v>
      </c>
      <c r="K32" s="28" t="s">
        <v>348</v>
      </c>
      <c r="M32" s="28" t="s">
        <v>363</v>
      </c>
    </row>
    <row r="33" spans="1:13" x14ac:dyDescent="0.25">
      <c r="A33" s="28" t="s">
        <v>173</v>
      </c>
      <c r="B33" s="28" t="s">
        <v>53</v>
      </c>
      <c r="C33" s="28" t="s">
        <v>118</v>
      </c>
      <c r="E33" s="28" t="s">
        <v>222</v>
      </c>
      <c r="F33" s="28" t="s">
        <v>333</v>
      </c>
      <c r="I33" s="28" t="s">
        <v>211</v>
      </c>
      <c r="J33" s="28" t="s">
        <v>36</v>
      </c>
      <c r="K33" s="28" t="s">
        <v>349</v>
      </c>
      <c r="M33" s="28" t="s">
        <v>364</v>
      </c>
    </row>
    <row r="34" spans="1:13" x14ac:dyDescent="0.25">
      <c r="A34" s="28" t="s">
        <v>73</v>
      </c>
      <c r="B34" s="28" t="s">
        <v>54</v>
      </c>
      <c r="C34" s="28" t="s">
        <v>119</v>
      </c>
      <c r="E34" s="28" t="s">
        <v>269</v>
      </c>
      <c r="F34" s="28" t="s">
        <v>376</v>
      </c>
      <c r="I34" s="28" t="s">
        <v>260</v>
      </c>
      <c r="J34" s="28" t="s">
        <v>37</v>
      </c>
      <c r="K34" s="28" t="s">
        <v>350</v>
      </c>
    </row>
    <row r="35" spans="1:13" x14ac:dyDescent="0.25">
      <c r="A35" s="28" t="s">
        <v>174</v>
      </c>
      <c r="B35" s="28" t="s">
        <v>86</v>
      </c>
      <c r="C35" s="28" t="s">
        <v>120</v>
      </c>
      <c r="E35" s="28" t="s">
        <v>223</v>
      </c>
      <c r="I35" s="28" t="s">
        <v>212</v>
      </c>
      <c r="J35" s="28" t="s">
        <v>167</v>
      </c>
      <c r="K35" s="28" t="s">
        <v>351</v>
      </c>
    </row>
    <row r="36" spans="1:13" x14ac:dyDescent="0.25">
      <c r="A36" s="28" t="s">
        <v>175</v>
      </c>
      <c r="B36" s="28" t="s">
        <v>414</v>
      </c>
      <c r="C36" s="28" t="s">
        <v>121</v>
      </c>
      <c r="E36" s="28" t="s">
        <v>224</v>
      </c>
      <c r="I36" s="28" t="s">
        <v>213</v>
      </c>
      <c r="J36" s="28" t="s">
        <v>38</v>
      </c>
      <c r="K36" s="28" t="s">
        <v>352</v>
      </c>
    </row>
    <row r="37" spans="1:13" x14ac:dyDescent="0.25">
      <c r="A37" s="28" t="s">
        <v>45</v>
      </c>
      <c r="B37" s="28" t="s">
        <v>87</v>
      </c>
      <c r="C37" s="28" t="s">
        <v>298</v>
      </c>
      <c r="E37" s="28" t="s">
        <v>225</v>
      </c>
      <c r="I37" s="28" t="s">
        <v>261</v>
      </c>
      <c r="J37" s="28" t="s">
        <v>39</v>
      </c>
      <c r="K37" s="28" t="s">
        <v>353</v>
      </c>
    </row>
    <row r="38" spans="1:13" x14ac:dyDescent="0.25">
      <c r="A38" s="28" t="s">
        <v>46</v>
      </c>
      <c r="B38" s="28" t="s">
        <v>88</v>
      </c>
      <c r="C38" s="28" t="s">
        <v>128</v>
      </c>
      <c r="E38" s="28" t="s">
        <v>270</v>
      </c>
      <c r="I38" s="28" t="s">
        <v>214</v>
      </c>
      <c r="J38" s="28" t="s">
        <v>132</v>
      </c>
      <c r="K38" s="28" t="s">
        <v>354</v>
      </c>
    </row>
    <row r="39" spans="1:13" x14ac:dyDescent="0.25">
      <c r="A39" s="28" t="s">
        <v>47</v>
      </c>
      <c r="B39" s="28" t="s">
        <v>113</v>
      </c>
      <c r="C39" s="28" t="s">
        <v>122</v>
      </c>
      <c r="E39" s="28" t="s">
        <v>226</v>
      </c>
      <c r="I39" s="28" t="s">
        <v>215</v>
      </c>
      <c r="J39" s="28" t="s">
        <v>133</v>
      </c>
      <c r="K39" s="28" t="s">
        <v>355</v>
      </c>
    </row>
    <row r="40" spans="1:13" x14ac:dyDescent="0.25">
      <c r="A40" s="28" t="s">
        <v>176</v>
      </c>
      <c r="B40" s="28" t="s">
        <v>89</v>
      </c>
      <c r="C40" s="28" t="s">
        <v>123</v>
      </c>
      <c r="E40" s="28" t="s">
        <v>271</v>
      </c>
      <c r="I40" s="28" t="s">
        <v>216</v>
      </c>
      <c r="J40" s="28" t="s">
        <v>40</v>
      </c>
      <c r="K40" s="28" t="s">
        <v>356</v>
      </c>
    </row>
    <row r="41" spans="1:13" x14ac:dyDescent="0.25">
      <c r="A41" s="28" t="s">
        <v>177</v>
      </c>
      <c r="B41" s="28" t="s">
        <v>90</v>
      </c>
      <c r="C41" s="28" t="s">
        <v>124</v>
      </c>
      <c r="E41" s="28" t="s">
        <v>272</v>
      </c>
      <c r="I41" s="28" t="s">
        <v>262</v>
      </c>
      <c r="J41" s="28" t="s">
        <v>168</v>
      </c>
      <c r="K41" s="28" t="s">
        <v>357</v>
      </c>
    </row>
    <row r="42" spans="1:13" x14ac:dyDescent="0.25">
      <c r="A42" s="28" t="s">
        <v>48</v>
      </c>
      <c r="B42" s="28" t="s">
        <v>91</v>
      </c>
      <c r="C42" s="28" t="s">
        <v>125</v>
      </c>
      <c r="E42" s="28" t="s">
        <v>468</v>
      </c>
      <c r="I42" s="28" t="s">
        <v>264</v>
      </c>
      <c r="J42" s="28" t="s">
        <v>169</v>
      </c>
      <c r="K42" s="28" t="s">
        <v>358</v>
      </c>
    </row>
    <row r="43" spans="1:13" x14ac:dyDescent="0.25">
      <c r="A43" s="28" t="s">
        <v>49</v>
      </c>
      <c r="B43" s="28" t="s">
        <v>415</v>
      </c>
      <c r="C43" s="28" t="s">
        <v>126</v>
      </c>
      <c r="E43" s="28" t="s">
        <v>227</v>
      </c>
      <c r="I43" s="28" t="s">
        <v>263</v>
      </c>
      <c r="J43" s="28" t="s">
        <v>170</v>
      </c>
      <c r="K43" s="28" t="s">
        <v>359</v>
      </c>
    </row>
    <row r="44" spans="1:13" x14ac:dyDescent="0.25">
      <c r="A44" s="28" t="s">
        <v>50</v>
      </c>
      <c r="B44" s="28" t="s">
        <v>92</v>
      </c>
      <c r="C44" s="28" t="s">
        <v>127</v>
      </c>
      <c r="E44" s="28" t="s">
        <v>273</v>
      </c>
      <c r="I44" s="28" t="s">
        <v>217</v>
      </c>
      <c r="J44" s="28" t="s">
        <v>41</v>
      </c>
      <c r="K44" s="28" t="s">
        <v>360</v>
      </c>
    </row>
    <row r="45" spans="1:13" x14ac:dyDescent="0.25">
      <c r="A45" s="28" t="s">
        <v>51</v>
      </c>
      <c r="B45" s="28" t="s">
        <v>114</v>
      </c>
      <c r="C45" s="28" t="s">
        <v>50</v>
      </c>
      <c r="E45" s="28" t="s">
        <v>274</v>
      </c>
      <c r="I45" s="28" t="s">
        <v>265</v>
      </c>
      <c r="J45" s="28" t="s">
        <v>42</v>
      </c>
      <c r="K45" s="28" t="s">
        <v>410</v>
      </c>
    </row>
    <row r="46" spans="1:13" x14ac:dyDescent="0.25">
      <c r="A46" s="28" t="s">
        <v>74</v>
      </c>
      <c r="B46" s="28" t="s">
        <v>416</v>
      </c>
      <c r="C46" s="28" t="s">
        <v>51</v>
      </c>
      <c r="E46" s="28" t="s">
        <v>275</v>
      </c>
      <c r="I46" s="28" t="s">
        <v>218</v>
      </c>
      <c r="J46" s="28" t="s">
        <v>43</v>
      </c>
      <c r="K46" s="28" t="s">
        <v>361</v>
      </c>
    </row>
    <row r="47" spans="1:13" x14ac:dyDescent="0.25">
      <c r="A47" s="28" t="s">
        <v>135</v>
      </c>
      <c r="B47" s="28" t="s">
        <v>93</v>
      </c>
      <c r="C47" s="28" t="s">
        <v>74</v>
      </c>
      <c r="E47" s="28" t="s">
        <v>228</v>
      </c>
      <c r="I47" s="28" t="s">
        <v>266</v>
      </c>
      <c r="J47" s="28" t="s">
        <v>171</v>
      </c>
      <c r="K47" s="28" t="s">
        <v>362</v>
      </c>
    </row>
    <row r="48" spans="1:13" x14ac:dyDescent="0.25">
      <c r="A48" s="28" t="s">
        <v>75</v>
      </c>
      <c r="B48" s="28" t="s">
        <v>94</v>
      </c>
      <c r="C48" s="28" t="s">
        <v>135</v>
      </c>
      <c r="E48" s="28" t="s">
        <v>276</v>
      </c>
      <c r="I48" s="28" t="s">
        <v>219</v>
      </c>
      <c r="J48" s="28" t="s">
        <v>44</v>
      </c>
      <c r="K48" s="28" t="s">
        <v>363</v>
      </c>
    </row>
    <row r="49" spans="1:11" x14ac:dyDescent="0.25">
      <c r="A49" s="28" t="s">
        <v>52</v>
      </c>
      <c r="B49" s="28" t="s">
        <v>65</v>
      </c>
      <c r="C49" s="28" t="s">
        <v>75</v>
      </c>
      <c r="E49" s="28" t="s">
        <v>229</v>
      </c>
      <c r="I49" s="28" t="s">
        <v>437</v>
      </c>
      <c r="J49" s="28" t="s">
        <v>405</v>
      </c>
      <c r="K49" s="28" t="s">
        <v>364</v>
      </c>
    </row>
    <row r="50" spans="1:11" x14ac:dyDescent="0.25">
      <c r="A50" s="28" t="s">
        <v>53</v>
      </c>
      <c r="B50" s="28" t="s">
        <v>95</v>
      </c>
      <c r="C50" s="28" t="s">
        <v>52</v>
      </c>
      <c r="E50" s="28" t="s">
        <v>277</v>
      </c>
      <c r="I50" s="28" t="s">
        <v>220</v>
      </c>
      <c r="J50" s="28" t="s">
        <v>104</v>
      </c>
      <c r="K50" s="28" t="s">
        <v>365</v>
      </c>
    </row>
    <row r="51" spans="1:11" x14ac:dyDescent="0.25">
      <c r="A51" s="28" t="s">
        <v>54</v>
      </c>
      <c r="B51" s="28" t="s">
        <v>96</v>
      </c>
      <c r="C51" s="28" t="s">
        <v>53</v>
      </c>
      <c r="E51" s="28" t="s">
        <v>278</v>
      </c>
      <c r="I51" s="28" t="s">
        <v>267</v>
      </c>
      <c r="J51" s="28" t="s">
        <v>172</v>
      </c>
      <c r="K51" s="28" t="s">
        <v>366</v>
      </c>
    </row>
    <row r="52" spans="1:11" x14ac:dyDescent="0.25">
      <c r="A52" s="28" t="s">
        <v>55</v>
      </c>
      <c r="B52" s="28" t="s">
        <v>97</v>
      </c>
      <c r="C52" s="28" t="s">
        <v>54</v>
      </c>
      <c r="E52" s="28" t="s">
        <v>230</v>
      </c>
      <c r="I52" s="28" t="s">
        <v>221</v>
      </c>
      <c r="J52" s="28" t="s">
        <v>172</v>
      </c>
      <c r="K52" s="28" t="s">
        <v>367</v>
      </c>
    </row>
    <row r="53" spans="1:11" x14ac:dyDescent="0.25">
      <c r="A53" s="28" t="s">
        <v>142</v>
      </c>
      <c r="B53" s="28" t="s">
        <v>98</v>
      </c>
      <c r="C53" s="28" t="s">
        <v>142</v>
      </c>
      <c r="E53" s="28" t="s">
        <v>279</v>
      </c>
      <c r="I53" s="28" t="s">
        <v>268</v>
      </c>
      <c r="J53" s="28" t="s">
        <v>406</v>
      </c>
      <c r="K53" s="28" t="s">
        <v>368</v>
      </c>
    </row>
    <row r="54" spans="1:11" x14ac:dyDescent="0.25">
      <c r="A54" s="28" t="s">
        <v>136</v>
      </c>
      <c r="B54" s="28" t="s">
        <v>417</v>
      </c>
      <c r="C54" s="28" t="s">
        <v>136</v>
      </c>
      <c r="E54" s="28" t="s">
        <v>231</v>
      </c>
      <c r="I54" s="28" t="s">
        <v>222</v>
      </c>
      <c r="J54" s="28" t="s">
        <v>143</v>
      </c>
      <c r="K54" s="28" t="s">
        <v>369</v>
      </c>
    </row>
    <row r="55" spans="1:11" x14ac:dyDescent="0.25">
      <c r="A55" s="28" t="s">
        <v>137</v>
      </c>
      <c r="B55" s="28" t="s">
        <v>438</v>
      </c>
      <c r="C55" s="28" t="s">
        <v>137</v>
      </c>
      <c r="E55" s="28" t="s">
        <v>280</v>
      </c>
      <c r="I55" s="28" t="s">
        <v>269</v>
      </c>
      <c r="J55" s="28" t="s">
        <v>145</v>
      </c>
      <c r="K55" s="28" t="s">
        <v>370</v>
      </c>
    </row>
    <row r="56" spans="1:11" x14ac:dyDescent="0.25">
      <c r="A56" s="28" t="s">
        <v>56</v>
      </c>
      <c r="B56" s="28" t="s">
        <v>115</v>
      </c>
      <c r="C56" s="28" t="s">
        <v>151</v>
      </c>
      <c r="E56" s="28" t="s">
        <v>281</v>
      </c>
      <c r="I56" s="28" t="s">
        <v>223</v>
      </c>
      <c r="J56" s="28" t="s">
        <v>146</v>
      </c>
      <c r="K56" s="28" t="s">
        <v>371</v>
      </c>
    </row>
    <row r="57" spans="1:11" x14ac:dyDescent="0.25">
      <c r="A57" s="28" t="s">
        <v>57</v>
      </c>
      <c r="B57" s="28" t="s">
        <v>418</v>
      </c>
      <c r="C57" s="28" t="s">
        <v>152</v>
      </c>
      <c r="E57" s="28" t="s">
        <v>232</v>
      </c>
      <c r="I57" s="28" t="s">
        <v>224</v>
      </c>
      <c r="J57" s="28" t="s">
        <v>144</v>
      </c>
      <c r="K57" s="28" t="s">
        <v>372</v>
      </c>
    </row>
    <row r="58" spans="1:11" x14ac:dyDescent="0.25">
      <c r="A58" s="28" t="s">
        <v>58</v>
      </c>
      <c r="B58" s="28" t="s">
        <v>459</v>
      </c>
      <c r="C58" s="28" t="s">
        <v>162</v>
      </c>
      <c r="E58" s="28" t="s">
        <v>457</v>
      </c>
      <c r="I58" s="28" t="s">
        <v>225</v>
      </c>
      <c r="J58" s="28" t="s">
        <v>173</v>
      </c>
      <c r="K58" s="28" t="s">
        <v>373</v>
      </c>
    </row>
    <row r="59" spans="1:11" x14ac:dyDescent="0.25">
      <c r="A59" s="28" t="s">
        <v>138</v>
      </c>
      <c r="B59" s="28" t="s">
        <v>99</v>
      </c>
      <c r="C59" s="28" t="s">
        <v>138</v>
      </c>
      <c r="E59" s="28" t="s">
        <v>233</v>
      </c>
      <c r="I59" s="28" t="s">
        <v>270</v>
      </c>
      <c r="J59" s="28" t="s">
        <v>84</v>
      </c>
      <c r="K59" s="28" t="s">
        <v>374</v>
      </c>
    </row>
    <row r="60" spans="1:11" x14ac:dyDescent="0.25">
      <c r="A60" s="28" t="s">
        <v>59</v>
      </c>
      <c r="B60" s="28" t="s">
        <v>100</v>
      </c>
      <c r="C60" s="28" t="s">
        <v>139</v>
      </c>
      <c r="E60" s="28" t="s">
        <v>469</v>
      </c>
      <c r="I60" s="28" t="s">
        <v>226</v>
      </c>
      <c r="J60" s="28" t="s">
        <v>407</v>
      </c>
      <c r="K60" s="28" t="s">
        <v>375</v>
      </c>
    </row>
    <row r="61" spans="1:11" x14ac:dyDescent="0.25">
      <c r="A61" s="28" t="s">
        <v>139</v>
      </c>
      <c r="B61" s="28" t="s">
        <v>419</v>
      </c>
      <c r="C61" s="28" t="s">
        <v>140</v>
      </c>
      <c r="E61" s="28" t="s">
        <v>234</v>
      </c>
      <c r="I61" s="28" t="s">
        <v>271</v>
      </c>
      <c r="J61" s="28" t="s">
        <v>111</v>
      </c>
      <c r="K61" s="28" t="s">
        <v>376</v>
      </c>
    </row>
    <row r="62" spans="1:11" x14ac:dyDescent="0.25">
      <c r="A62" s="28" t="s">
        <v>140</v>
      </c>
      <c r="B62" s="28" t="s">
        <v>101</v>
      </c>
      <c r="C62" s="28" t="s">
        <v>88</v>
      </c>
      <c r="E62" s="28" t="s">
        <v>439</v>
      </c>
      <c r="I62" s="28" t="s">
        <v>272</v>
      </c>
      <c r="J62" s="28" t="s">
        <v>112</v>
      </c>
    </row>
    <row r="63" spans="1:11" x14ac:dyDescent="0.25">
      <c r="A63" s="28" t="s">
        <v>60</v>
      </c>
      <c r="B63" s="28" t="s">
        <v>102</v>
      </c>
      <c r="C63" s="28" t="s">
        <v>113</v>
      </c>
      <c r="E63" s="28" t="s">
        <v>235</v>
      </c>
      <c r="I63" s="28" t="s">
        <v>227</v>
      </c>
      <c r="J63" s="28" t="s">
        <v>409</v>
      </c>
    </row>
    <row r="64" spans="1:11" x14ac:dyDescent="0.25">
      <c r="A64" s="28" t="s">
        <v>178</v>
      </c>
      <c r="B64" s="28" t="s">
        <v>420</v>
      </c>
      <c r="C64" s="28" t="s">
        <v>114</v>
      </c>
      <c r="E64" s="28" t="s">
        <v>236</v>
      </c>
      <c r="I64" s="28" t="s">
        <v>273</v>
      </c>
      <c r="J64" s="28" t="s">
        <v>411</v>
      </c>
    </row>
    <row r="65" spans="1:10" x14ac:dyDescent="0.25">
      <c r="A65" s="28" t="s">
        <v>179</v>
      </c>
      <c r="B65" s="28" t="s">
        <v>421</v>
      </c>
      <c r="C65" s="28" t="s">
        <v>94</v>
      </c>
      <c r="E65" s="28" t="s">
        <v>237</v>
      </c>
      <c r="I65" s="28" t="s">
        <v>274</v>
      </c>
      <c r="J65" s="28" t="s">
        <v>412</v>
      </c>
    </row>
    <row r="66" spans="1:10" x14ac:dyDescent="0.25">
      <c r="A66" s="28" t="s">
        <v>61</v>
      </c>
      <c r="B66" s="28" t="s">
        <v>335</v>
      </c>
      <c r="C66" s="28" t="s">
        <v>153</v>
      </c>
      <c r="E66" s="28" t="s">
        <v>282</v>
      </c>
      <c r="I66" s="28" t="s">
        <v>275</v>
      </c>
      <c r="J66" s="28" t="s">
        <v>85</v>
      </c>
    </row>
    <row r="67" spans="1:10" x14ac:dyDescent="0.25">
      <c r="A67" s="28" t="s">
        <v>62</v>
      </c>
      <c r="B67" s="28" t="s">
        <v>336</v>
      </c>
      <c r="C67" s="28" t="s">
        <v>154</v>
      </c>
      <c r="E67" s="28" t="s">
        <v>284</v>
      </c>
      <c r="I67" s="28" t="s">
        <v>228</v>
      </c>
      <c r="J67" s="28" t="s">
        <v>147</v>
      </c>
    </row>
    <row r="68" spans="1:10" x14ac:dyDescent="0.25">
      <c r="A68" s="28" t="s">
        <v>180</v>
      </c>
      <c r="B68" s="28" t="s">
        <v>337</v>
      </c>
      <c r="C68" s="28" t="s">
        <v>65</v>
      </c>
      <c r="E68" s="28" t="s">
        <v>283</v>
      </c>
      <c r="I68" s="28" t="s">
        <v>276</v>
      </c>
      <c r="J68" s="28" t="s">
        <v>148</v>
      </c>
    </row>
    <row r="69" spans="1:10" x14ac:dyDescent="0.25">
      <c r="A69" s="28" t="s">
        <v>63</v>
      </c>
      <c r="B69" s="28" t="s">
        <v>338</v>
      </c>
      <c r="C69" s="28" t="s">
        <v>184</v>
      </c>
      <c r="E69" s="28" t="s">
        <v>423</v>
      </c>
      <c r="I69" s="28" t="s">
        <v>229</v>
      </c>
      <c r="J69" s="28" t="s">
        <v>149</v>
      </c>
    </row>
    <row r="70" spans="1:10" x14ac:dyDescent="0.25">
      <c r="A70" s="28" t="s">
        <v>181</v>
      </c>
      <c r="B70" s="28" t="s">
        <v>339</v>
      </c>
      <c r="C70" s="28" t="s">
        <v>68</v>
      </c>
      <c r="E70" s="28" t="s">
        <v>189</v>
      </c>
      <c r="I70" s="28" t="s">
        <v>277</v>
      </c>
      <c r="J70" s="28" t="s">
        <v>150</v>
      </c>
    </row>
    <row r="71" spans="1:10" x14ac:dyDescent="0.25">
      <c r="A71" s="28" t="s">
        <v>64</v>
      </c>
      <c r="B71" s="28" t="s">
        <v>341</v>
      </c>
      <c r="C71" s="28" t="s">
        <v>441</v>
      </c>
      <c r="E71" s="28" t="s">
        <v>285</v>
      </c>
      <c r="I71" s="28" t="s">
        <v>278</v>
      </c>
      <c r="J71" s="28" t="s">
        <v>116</v>
      </c>
    </row>
    <row r="72" spans="1:10" x14ac:dyDescent="0.25">
      <c r="A72" s="28" t="s">
        <v>182</v>
      </c>
      <c r="B72" s="28" t="s">
        <v>342</v>
      </c>
      <c r="C72" s="28" t="s">
        <v>141</v>
      </c>
      <c r="E72" s="28" t="s">
        <v>440</v>
      </c>
      <c r="I72" s="28" t="s">
        <v>230</v>
      </c>
      <c r="J72" s="28" t="s">
        <v>117</v>
      </c>
    </row>
    <row r="73" spans="1:10" x14ac:dyDescent="0.25">
      <c r="A73" s="28" t="s">
        <v>183</v>
      </c>
      <c r="B73" s="28" t="s">
        <v>360</v>
      </c>
      <c r="C73" s="28" t="s">
        <v>155</v>
      </c>
      <c r="E73" s="28" t="s">
        <v>286</v>
      </c>
      <c r="I73" s="28" t="s">
        <v>279</v>
      </c>
      <c r="J73" s="28" t="s">
        <v>296</v>
      </c>
    </row>
    <row r="74" spans="1:10" x14ac:dyDescent="0.25">
      <c r="A74" s="28" t="s">
        <v>76</v>
      </c>
      <c r="B74" s="28" t="s">
        <v>367</v>
      </c>
      <c r="C74" s="28" t="s">
        <v>156</v>
      </c>
      <c r="E74" s="28" t="s">
        <v>238</v>
      </c>
      <c r="I74" s="28" t="s">
        <v>231</v>
      </c>
      <c r="J74" s="28" t="s">
        <v>297</v>
      </c>
    </row>
    <row r="75" spans="1:10" x14ac:dyDescent="0.25">
      <c r="A75" s="28" t="s">
        <v>77</v>
      </c>
      <c r="B75" s="28" t="s">
        <v>370</v>
      </c>
      <c r="C75" s="28" t="s">
        <v>157</v>
      </c>
      <c r="E75" s="28" t="s">
        <v>239</v>
      </c>
      <c r="I75" s="28" t="s">
        <v>280</v>
      </c>
      <c r="J75" s="28" t="s">
        <v>245</v>
      </c>
    </row>
    <row r="76" spans="1:10" x14ac:dyDescent="0.25">
      <c r="A76" s="28" t="s">
        <v>65</v>
      </c>
      <c r="B76" s="28" t="s">
        <v>371</v>
      </c>
      <c r="C76" s="28" t="s">
        <v>158</v>
      </c>
      <c r="E76" s="28" t="s">
        <v>287</v>
      </c>
      <c r="I76" s="28" t="s">
        <v>402</v>
      </c>
      <c r="J76" s="28" t="s">
        <v>246</v>
      </c>
    </row>
    <row r="77" spans="1:10" x14ac:dyDescent="0.25">
      <c r="A77" s="28" t="s">
        <v>66</v>
      </c>
      <c r="B77" s="28" t="s">
        <v>374</v>
      </c>
      <c r="C77" s="28" t="s">
        <v>115</v>
      </c>
      <c r="E77" s="28" t="s">
        <v>288</v>
      </c>
      <c r="I77" s="28" t="s">
        <v>311</v>
      </c>
      <c r="J77" s="28" t="s">
        <v>397</v>
      </c>
    </row>
    <row r="78" spans="1:10" x14ac:dyDescent="0.25">
      <c r="A78" s="28" t="s">
        <v>67</v>
      </c>
      <c r="B78" s="28" t="s">
        <v>105</v>
      </c>
      <c r="C78" s="28" t="s">
        <v>159</v>
      </c>
      <c r="E78" s="28" t="s">
        <v>289</v>
      </c>
      <c r="I78" s="28" t="s">
        <v>312</v>
      </c>
      <c r="J78" s="28" t="s">
        <v>398</v>
      </c>
    </row>
    <row r="79" spans="1:10" x14ac:dyDescent="0.25">
      <c r="A79" s="28" t="s">
        <v>184</v>
      </c>
      <c r="C79" s="28" t="s">
        <v>160</v>
      </c>
      <c r="E79" s="28" t="s">
        <v>290</v>
      </c>
      <c r="I79" s="28" t="s">
        <v>81</v>
      </c>
      <c r="J79" s="28" t="s">
        <v>247</v>
      </c>
    </row>
    <row r="80" spans="1:10" x14ac:dyDescent="0.25">
      <c r="A80" s="28" t="s">
        <v>68</v>
      </c>
      <c r="C80" s="28" t="s">
        <v>100</v>
      </c>
      <c r="E80" s="28" t="s">
        <v>291</v>
      </c>
      <c r="I80" s="28" t="s">
        <v>313</v>
      </c>
      <c r="J80" s="28" t="s">
        <v>248</v>
      </c>
    </row>
    <row r="81" spans="1:10" x14ac:dyDescent="0.25">
      <c r="A81" s="28" t="s">
        <v>441</v>
      </c>
      <c r="C81" s="28" t="s">
        <v>161</v>
      </c>
      <c r="E81" s="28" t="s">
        <v>240</v>
      </c>
      <c r="I81" s="28" t="s">
        <v>403</v>
      </c>
      <c r="J81" s="28" t="s">
        <v>249</v>
      </c>
    </row>
    <row r="82" spans="1:10" x14ac:dyDescent="0.25">
      <c r="A82" s="28" t="s">
        <v>69</v>
      </c>
      <c r="C82" s="28" t="s">
        <v>187</v>
      </c>
      <c r="E82" s="28" t="s">
        <v>292</v>
      </c>
      <c r="I82" s="28" t="s">
        <v>314</v>
      </c>
      <c r="J82" s="28" t="s">
        <v>118</v>
      </c>
    </row>
    <row r="83" spans="1:10" x14ac:dyDescent="0.25">
      <c r="A83" s="28" t="s">
        <v>70</v>
      </c>
      <c r="C83" s="28" t="s">
        <v>358</v>
      </c>
      <c r="E83" s="28" t="s">
        <v>241</v>
      </c>
      <c r="I83" s="28" t="s">
        <v>315</v>
      </c>
      <c r="J83" s="28" t="s">
        <v>250</v>
      </c>
    </row>
    <row r="84" spans="1:10" x14ac:dyDescent="0.25">
      <c r="A84" s="28" t="s">
        <v>71</v>
      </c>
      <c r="C84" s="28" t="s">
        <v>359</v>
      </c>
      <c r="E84" s="28" t="s">
        <v>293</v>
      </c>
      <c r="I84" s="28" t="s">
        <v>82</v>
      </c>
      <c r="J84" s="28" t="s">
        <v>251</v>
      </c>
    </row>
    <row r="85" spans="1:10" x14ac:dyDescent="0.25">
      <c r="A85" s="28" t="s">
        <v>185</v>
      </c>
      <c r="C85" s="28" t="s">
        <v>360</v>
      </c>
      <c r="E85" s="28" t="s">
        <v>242</v>
      </c>
      <c r="I85" s="28" t="s">
        <v>103</v>
      </c>
      <c r="J85" s="28" t="s">
        <v>120</v>
      </c>
    </row>
    <row r="86" spans="1:10" x14ac:dyDescent="0.25">
      <c r="A86" s="28" t="s">
        <v>326</v>
      </c>
      <c r="C86" s="28" t="s">
        <v>369</v>
      </c>
      <c r="E86" s="28" t="s">
        <v>243</v>
      </c>
      <c r="I86" s="28" t="s">
        <v>404</v>
      </c>
      <c r="J86" s="28" t="s">
        <v>121</v>
      </c>
    </row>
    <row r="87" spans="1:10" x14ac:dyDescent="0.25">
      <c r="A87" s="28" t="s">
        <v>327</v>
      </c>
      <c r="C87" s="28" t="s">
        <v>105</v>
      </c>
      <c r="E87" s="28" t="s">
        <v>294</v>
      </c>
      <c r="I87" s="28" t="s">
        <v>83</v>
      </c>
      <c r="J87" s="28" t="s">
        <v>252</v>
      </c>
    </row>
    <row r="88" spans="1:10" x14ac:dyDescent="0.25">
      <c r="A88" s="28" t="s">
        <v>328</v>
      </c>
      <c r="C88" s="28" t="s">
        <v>186</v>
      </c>
      <c r="E88" s="28" t="s">
        <v>295</v>
      </c>
      <c r="I88" s="28" t="s">
        <v>131</v>
      </c>
      <c r="J88" s="28" t="s">
        <v>298</v>
      </c>
    </row>
    <row r="89" spans="1:10" x14ac:dyDescent="0.25">
      <c r="A89" s="28" t="s">
        <v>329</v>
      </c>
      <c r="E89" s="28" t="s">
        <v>442</v>
      </c>
      <c r="I89" s="28" t="s">
        <v>166</v>
      </c>
      <c r="J89" s="28" t="s">
        <v>299</v>
      </c>
    </row>
    <row r="90" spans="1:10" x14ac:dyDescent="0.25">
      <c r="A90" s="28" t="s">
        <v>359</v>
      </c>
      <c r="E90" s="28" t="s">
        <v>244</v>
      </c>
      <c r="I90" s="28" t="s">
        <v>433</v>
      </c>
      <c r="J90" s="28" t="s">
        <v>122</v>
      </c>
    </row>
    <row r="91" spans="1:10" x14ac:dyDescent="0.25">
      <c r="A91" s="28" t="s">
        <v>361</v>
      </c>
      <c r="E91" s="28" t="s">
        <v>321</v>
      </c>
      <c r="I91" s="28" t="s">
        <v>36</v>
      </c>
      <c r="J91" s="28" t="s">
        <v>123</v>
      </c>
    </row>
    <row r="92" spans="1:10" x14ac:dyDescent="0.25">
      <c r="A92" s="28" t="s">
        <v>362</v>
      </c>
      <c r="E92" s="28" t="s">
        <v>334</v>
      </c>
      <c r="I92" s="28" t="s">
        <v>37</v>
      </c>
      <c r="J92" s="28" t="s">
        <v>124</v>
      </c>
    </row>
    <row r="93" spans="1:10" x14ac:dyDescent="0.25">
      <c r="A93" s="28" t="s">
        <v>373</v>
      </c>
      <c r="E93" s="28" t="s">
        <v>343</v>
      </c>
      <c r="I93" s="28" t="s">
        <v>167</v>
      </c>
      <c r="J93" s="28" t="s">
        <v>125</v>
      </c>
    </row>
    <row r="94" spans="1:10" x14ac:dyDescent="0.25">
      <c r="A94" s="28" t="s">
        <v>375</v>
      </c>
      <c r="E94" s="28" t="s">
        <v>344</v>
      </c>
      <c r="I94" s="28" t="s">
        <v>38</v>
      </c>
      <c r="J94" s="28" t="s">
        <v>253</v>
      </c>
    </row>
    <row r="95" spans="1:10" x14ac:dyDescent="0.25">
      <c r="A95" s="28" t="s">
        <v>186</v>
      </c>
      <c r="E95" s="28" t="s">
        <v>345</v>
      </c>
      <c r="I95" s="28" t="s">
        <v>39</v>
      </c>
      <c r="J95" s="28" t="s">
        <v>254</v>
      </c>
    </row>
    <row r="96" spans="1:10" x14ac:dyDescent="0.25">
      <c r="E96" s="28" t="s">
        <v>346</v>
      </c>
      <c r="I96" s="28" t="s">
        <v>132</v>
      </c>
      <c r="J96" s="28" t="s">
        <v>126</v>
      </c>
    </row>
    <row r="97" spans="5:10" x14ac:dyDescent="0.25">
      <c r="E97" s="28" t="s">
        <v>347</v>
      </c>
      <c r="I97" s="28" t="s">
        <v>133</v>
      </c>
      <c r="J97" s="28" t="s">
        <v>127</v>
      </c>
    </row>
    <row r="98" spans="5:10" x14ac:dyDescent="0.25">
      <c r="E98" s="28" t="s">
        <v>348</v>
      </c>
      <c r="I98" s="28" t="s">
        <v>40</v>
      </c>
      <c r="J98" s="28" t="s">
        <v>73</v>
      </c>
    </row>
    <row r="99" spans="5:10" x14ac:dyDescent="0.25">
      <c r="E99" s="28" t="s">
        <v>349</v>
      </c>
      <c r="I99" s="28" t="s">
        <v>168</v>
      </c>
      <c r="J99" s="28" t="s">
        <v>174</v>
      </c>
    </row>
    <row r="100" spans="5:10" x14ac:dyDescent="0.25">
      <c r="E100" s="28" t="s">
        <v>350</v>
      </c>
      <c r="I100" s="28" t="s">
        <v>169</v>
      </c>
      <c r="J100" s="28" t="s">
        <v>175</v>
      </c>
    </row>
    <row r="101" spans="5:10" x14ac:dyDescent="0.25">
      <c r="E101" s="28" t="s">
        <v>351</v>
      </c>
      <c r="I101" s="28" t="s">
        <v>170</v>
      </c>
      <c r="J101" s="28" t="s">
        <v>45</v>
      </c>
    </row>
    <row r="102" spans="5:10" x14ac:dyDescent="0.25">
      <c r="E102" s="28" t="s">
        <v>352</v>
      </c>
      <c r="I102" s="28" t="s">
        <v>41</v>
      </c>
      <c r="J102" s="28" t="s">
        <v>46</v>
      </c>
    </row>
    <row r="103" spans="5:10" x14ac:dyDescent="0.25">
      <c r="E103" s="28" t="s">
        <v>363</v>
      </c>
      <c r="I103" s="28" t="s">
        <v>42</v>
      </c>
      <c r="J103" s="28" t="s">
        <v>47</v>
      </c>
    </row>
    <row r="104" spans="5:10" x14ac:dyDescent="0.25">
      <c r="E104" s="28" t="s">
        <v>364</v>
      </c>
      <c r="I104" s="28" t="s">
        <v>43</v>
      </c>
      <c r="J104" s="28" t="s">
        <v>176</v>
      </c>
    </row>
    <row r="105" spans="5:10" x14ac:dyDescent="0.25">
      <c r="E105" s="28" t="s">
        <v>458</v>
      </c>
      <c r="I105" s="28" t="s">
        <v>171</v>
      </c>
      <c r="J105" s="28" t="s">
        <v>177</v>
      </c>
    </row>
    <row r="106" spans="5:10" x14ac:dyDescent="0.25">
      <c r="E106" s="28" t="s">
        <v>188</v>
      </c>
      <c r="I106" s="28" t="s">
        <v>44</v>
      </c>
      <c r="J106" s="28" t="s">
        <v>48</v>
      </c>
    </row>
    <row r="107" spans="5:10" x14ac:dyDescent="0.25">
      <c r="E107" s="28" t="s">
        <v>190</v>
      </c>
      <c r="I107" s="28" t="s">
        <v>281</v>
      </c>
      <c r="J107" s="28" t="s">
        <v>49</v>
      </c>
    </row>
    <row r="108" spans="5:10" x14ac:dyDescent="0.25">
      <c r="E108" s="28" t="s">
        <v>255</v>
      </c>
      <c r="I108" s="28" t="s">
        <v>232</v>
      </c>
      <c r="J108" s="28" t="s">
        <v>50</v>
      </c>
    </row>
    <row r="109" spans="5:10" x14ac:dyDescent="0.25">
      <c r="E109" s="28" t="s">
        <v>191</v>
      </c>
      <c r="I109" s="28" t="s">
        <v>405</v>
      </c>
      <c r="J109" s="28" t="s">
        <v>51</v>
      </c>
    </row>
    <row r="110" spans="5:10" x14ac:dyDescent="0.25">
      <c r="E110" s="28" t="s">
        <v>256</v>
      </c>
      <c r="I110" s="28" t="s">
        <v>104</v>
      </c>
      <c r="J110" s="28" t="s">
        <v>413</v>
      </c>
    </row>
    <row r="111" spans="5:10" x14ac:dyDescent="0.25">
      <c r="E111" s="28" t="s">
        <v>192</v>
      </c>
      <c r="I111" s="28" t="s">
        <v>172</v>
      </c>
      <c r="J111" s="28" t="s">
        <v>74</v>
      </c>
    </row>
    <row r="112" spans="5:10" x14ac:dyDescent="0.25">
      <c r="E112" s="28" t="s">
        <v>429</v>
      </c>
      <c r="I112" s="28" t="s">
        <v>406</v>
      </c>
      <c r="J112" s="28" t="s">
        <v>135</v>
      </c>
    </row>
    <row r="113" spans="5:10" x14ac:dyDescent="0.25">
      <c r="E113" s="28" t="s">
        <v>193</v>
      </c>
      <c r="I113" s="28" t="s">
        <v>143</v>
      </c>
      <c r="J113" s="28" t="s">
        <v>75</v>
      </c>
    </row>
    <row r="114" spans="5:10" x14ac:dyDescent="0.25">
      <c r="E114" s="28" t="s">
        <v>194</v>
      </c>
      <c r="I114" s="28" t="s">
        <v>145</v>
      </c>
      <c r="J114" s="28" t="s">
        <v>52</v>
      </c>
    </row>
    <row r="115" spans="5:10" x14ac:dyDescent="0.25">
      <c r="E115" s="28" t="s">
        <v>430</v>
      </c>
      <c r="I115" s="28" t="s">
        <v>146</v>
      </c>
      <c r="J115" s="28" t="s">
        <v>53</v>
      </c>
    </row>
    <row r="116" spans="5:10" x14ac:dyDescent="0.25">
      <c r="E116" s="28" t="s">
        <v>195</v>
      </c>
      <c r="I116" s="28" t="s">
        <v>144</v>
      </c>
      <c r="J116" s="28" t="s">
        <v>54</v>
      </c>
    </row>
    <row r="117" spans="5:10" x14ac:dyDescent="0.25">
      <c r="E117" s="28" t="s">
        <v>196</v>
      </c>
      <c r="I117" s="28" t="s">
        <v>173</v>
      </c>
      <c r="J117" s="28" t="s">
        <v>55</v>
      </c>
    </row>
    <row r="118" spans="5:10" x14ac:dyDescent="0.25">
      <c r="E118" s="28" t="s">
        <v>197</v>
      </c>
      <c r="I118" s="28" t="s">
        <v>84</v>
      </c>
      <c r="J118" s="28" t="s">
        <v>86</v>
      </c>
    </row>
    <row r="119" spans="5:10" x14ac:dyDescent="0.25">
      <c r="E119" s="28" t="s">
        <v>198</v>
      </c>
      <c r="I119" s="28" t="s">
        <v>407</v>
      </c>
      <c r="J119" s="28" t="s">
        <v>142</v>
      </c>
    </row>
    <row r="120" spans="5:10" x14ac:dyDescent="0.25">
      <c r="E120" s="28" t="s">
        <v>300</v>
      </c>
      <c r="I120" s="28" t="s">
        <v>233</v>
      </c>
      <c r="J120" s="28" t="s">
        <v>136</v>
      </c>
    </row>
    <row r="121" spans="5:10" x14ac:dyDescent="0.25">
      <c r="E121" s="28" t="s">
        <v>199</v>
      </c>
      <c r="I121" s="28" t="s">
        <v>111</v>
      </c>
      <c r="J121" s="28" t="s">
        <v>137</v>
      </c>
    </row>
    <row r="122" spans="5:10" x14ac:dyDescent="0.25">
      <c r="E122" s="28" t="s">
        <v>200</v>
      </c>
      <c r="I122" s="28" t="s">
        <v>112</v>
      </c>
      <c r="J122" s="28" t="s">
        <v>56</v>
      </c>
    </row>
    <row r="123" spans="5:10" x14ac:dyDescent="0.25">
      <c r="E123" s="28" t="s">
        <v>201</v>
      </c>
      <c r="I123" s="28" t="s">
        <v>409</v>
      </c>
      <c r="J123" s="28" t="s">
        <v>151</v>
      </c>
    </row>
    <row r="124" spans="5:10" x14ac:dyDescent="0.25">
      <c r="E124" s="28" t="s">
        <v>434</v>
      </c>
      <c r="I124" s="28" t="s">
        <v>411</v>
      </c>
      <c r="J124" s="28" t="s">
        <v>152</v>
      </c>
    </row>
    <row r="125" spans="5:10" x14ac:dyDescent="0.25">
      <c r="E125" s="28" t="s">
        <v>435</v>
      </c>
      <c r="I125" s="28" t="s">
        <v>412</v>
      </c>
      <c r="J125" s="28" t="s">
        <v>57</v>
      </c>
    </row>
    <row r="126" spans="5:10" x14ac:dyDescent="0.25">
      <c r="E126" s="28" t="s">
        <v>202</v>
      </c>
      <c r="I126" s="28" t="s">
        <v>85</v>
      </c>
      <c r="J126" s="28" t="s">
        <v>58</v>
      </c>
    </row>
    <row r="127" spans="5:10" x14ac:dyDescent="0.25">
      <c r="E127" s="28" t="s">
        <v>203</v>
      </c>
      <c r="I127" s="28" t="s">
        <v>234</v>
      </c>
      <c r="J127" s="28" t="s">
        <v>138</v>
      </c>
    </row>
    <row r="128" spans="5:10" x14ac:dyDescent="0.25">
      <c r="E128" s="28" t="s">
        <v>436</v>
      </c>
      <c r="I128" s="28" t="s">
        <v>439</v>
      </c>
      <c r="J128" s="28" t="s">
        <v>59</v>
      </c>
    </row>
    <row r="129" spans="5:10" x14ac:dyDescent="0.25">
      <c r="E129" s="28" t="s">
        <v>353</v>
      </c>
      <c r="I129" s="28" t="s">
        <v>147</v>
      </c>
      <c r="J129" s="28" t="s">
        <v>139</v>
      </c>
    </row>
    <row r="130" spans="5:10" x14ac:dyDescent="0.25">
      <c r="E130" s="28" t="s">
        <v>354</v>
      </c>
      <c r="I130" s="28" t="s">
        <v>148</v>
      </c>
      <c r="J130" s="28" t="s">
        <v>140</v>
      </c>
    </row>
    <row r="131" spans="5:10" x14ac:dyDescent="0.25">
      <c r="E131" s="28" t="s">
        <v>355</v>
      </c>
      <c r="I131" s="28" t="s">
        <v>149</v>
      </c>
      <c r="J131" s="28" t="s">
        <v>60</v>
      </c>
    </row>
    <row r="132" spans="5:10" x14ac:dyDescent="0.25">
      <c r="E132" s="28" t="s">
        <v>356</v>
      </c>
      <c r="I132" s="28" t="s">
        <v>150</v>
      </c>
      <c r="J132" s="28" t="s">
        <v>178</v>
      </c>
    </row>
    <row r="133" spans="5:10" x14ac:dyDescent="0.25">
      <c r="E133" s="28" t="s">
        <v>357</v>
      </c>
      <c r="I133" s="28" t="s">
        <v>235</v>
      </c>
      <c r="J133" s="28" t="s">
        <v>179</v>
      </c>
    </row>
    <row r="134" spans="5:10" x14ac:dyDescent="0.25">
      <c r="E134" s="28" t="s">
        <v>410</v>
      </c>
      <c r="I134" s="28" t="s">
        <v>236</v>
      </c>
      <c r="J134" s="28" t="s">
        <v>61</v>
      </c>
    </row>
    <row r="135" spans="5:10" x14ac:dyDescent="0.25">
      <c r="I135" s="28" t="s">
        <v>237</v>
      </c>
      <c r="J135" s="28" t="s">
        <v>62</v>
      </c>
    </row>
    <row r="136" spans="5:10" x14ac:dyDescent="0.25">
      <c r="I136" s="28" t="s">
        <v>282</v>
      </c>
      <c r="J136" s="28" t="s">
        <v>180</v>
      </c>
    </row>
    <row r="137" spans="5:10" x14ac:dyDescent="0.25">
      <c r="I137" s="28" t="s">
        <v>284</v>
      </c>
      <c r="J137" s="28" t="s">
        <v>63</v>
      </c>
    </row>
    <row r="138" spans="5:10" x14ac:dyDescent="0.25">
      <c r="I138" s="28" t="s">
        <v>283</v>
      </c>
      <c r="J138" s="28" t="s">
        <v>181</v>
      </c>
    </row>
    <row r="139" spans="5:10" x14ac:dyDescent="0.25">
      <c r="I139" s="28" t="s">
        <v>423</v>
      </c>
      <c r="J139" s="28" t="s">
        <v>64</v>
      </c>
    </row>
    <row r="140" spans="5:10" x14ac:dyDescent="0.25">
      <c r="I140" s="28" t="s">
        <v>189</v>
      </c>
      <c r="J140" s="28" t="s">
        <v>182</v>
      </c>
    </row>
    <row r="141" spans="5:10" x14ac:dyDescent="0.25">
      <c r="I141" s="28" t="s">
        <v>285</v>
      </c>
      <c r="J141" s="28" t="s">
        <v>183</v>
      </c>
    </row>
    <row r="142" spans="5:10" x14ac:dyDescent="0.25">
      <c r="I142" s="28" t="s">
        <v>440</v>
      </c>
      <c r="J142" s="28" t="s">
        <v>76</v>
      </c>
    </row>
    <row r="143" spans="5:10" x14ac:dyDescent="0.25">
      <c r="I143" s="28" t="s">
        <v>286</v>
      </c>
      <c r="J143" s="28" t="s">
        <v>77</v>
      </c>
    </row>
    <row r="144" spans="5:10" x14ac:dyDescent="0.25">
      <c r="I144" s="28" t="s">
        <v>116</v>
      </c>
      <c r="J144" s="28" t="s">
        <v>414</v>
      </c>
    </row>
    <row r="145" spans="9:10" x14ac:dyDescent="0.25">
      <c r="I145" s="28" t="s">
        <v>117</v>
      </c>
      <c r="J145" s="28" t="s">
        <v>87</v>
      </c>
    </row>
    <row r="146" spans="9:10" x14ac:dyDescent="0.25">
      <c r="I146" s="28" t="s">
        <v>296</v>
      </c>
      <c r="J146" s="28" t="s">
        <v>88</v>
      </c>
    </row>
    <row r="147" spans="9:10" x14ac:dyDescent="0.25">
      <c r="I147" s="28" t="s">
        <v>297</v>
      </c>
      <c r="J147" s="28" t="s">
        <v>113</v>
      </c>
    </row>
    <row r="148" spans="9:10" x14ac:dyDescent="0.25">
      <c r="I148" s="28" t="s">
        <v>245</v>
      </c>
      <c r="J148" s="28" t="s">
        <v>89</v>
      </c>
    </row>
    <row r="149" spans="9:10" x14ac:dyDescent="0.25">
      <c r="I149" s="28" t="s">
        <v>246</v>
      </c>
      <c r="J149" s="28" t="s">
        <v>90</v>
      </c>
    </row>
    <row r="150" spans="9:10" x14ac:dyDescent="0.25">
      <c r="I150" s="28" t="s">
        <v>397</v>
      </c>
      <c r="J150" s="28" t="s">
        <v>91</v>
      </c>
    </row>
    <row r="151" spans="9:10" x14ac:dyDescent="0.25">
      <c r="I151" s="28" t="s">
        <v>398</v>
      </c>
      <c r="J151" s="28" t="s">
        <v>415</v>
      </c>
    </row>
    <row r="152" spans="9:10" x14ac:dyDescent="0.25">
      <c r="I152" s="28" t="s">
        <v>247</v>
      </c>
      <c r="J152" s="28" t="s">
        <v>92</v>
      </c>
    </row>
    <row r="153" spans="9:10" x14ac:dyDescent="0.25">
      <c r="I153" s="28" t="s">
        <v>248</v>
      </c>
      <c r="J153" s="28" t="s">
        <v>114</v>
      </c>
    </row>
    <row r="154" spans="9:10" x14ac:dyDescent="0.25">
      <c r="I154" s="28" t="s">
        <v>249</v>
      </c>
      <c r="J154" s="28" t="s">
        <v>416</v>
      </c>
    </row>
    <row r="155" spans="9:10" x14ac:dyDescent="0.25">
      <c r="I155" s="28" t="s">
        <v>118</v>
      </c>
      <c r="J155" s="28" t="s">
        <v>93</v>
      </c>
    </row>
    <row r="156" spans="9:10" x14ac:dyDescent="0.25">
      <c r="I156" s="28" t="s">
        <v>250</v>
      </c>
      <c r="J156" s="28" t="s">
        <v>94</v>
      </c>
    </row>
    <row r="157" spans="9:10" x14ac:dyDescent="0.25">
      <c r="I157" s="28" t="s">
        <v>251</v>
      </c>
      <c r="J157" s="28" t="s">
        <v>153</v>
      </c>
    </row>
    <row r="158" spans="9:10" x14ac:dyDescent="0.25">
      <c r="I158" s="28" t="s">
        <v>120</v>
      </c>
      <c r="J158" s="28" t="s">
        <v>154</v>
      </c>
    </row>
    <row r="159" spans="9:10" x14ac:dyDescent="0.25">
      <c r="I159" s="28" t="s">
        <v>121</v>
      </c>
      <c r="J159" s="28" t="s">
        <v>65</v>
      </c>
    </row>
    <row r="160" spans="9:10" x14ac:dyDescent="0.25">
      <c r="I160" s="28" t="s">
        <v>252</v>
      </c>
      <c r="J160" s="28" t="s">
        <v>66</v>
      </c>
    </row>
    <row r="161" spans="9:10" x14ac:dyDescent="0.25">
      <c r="I161" s="28" t="s">
        <v>298</v>
      </c>
      <c r="J161" s="28" t="s">
        <v>67</v>
      </c>
    </row>
    <row r="162" spans="9:10" x14ac:dyDescent="0.25">
      <c r="I162" s="28" t="s">
        <v>299</v>
      </c>
      <c r="J162" s="28" t="s">
        <v>184</v>
      </c>
    </row>
    <row r="163" spans="9:10" x14ac:dyDescent="0.25">
      <c r="I163" s="28" t="s">
        <v>122</v>
      </c>
      <c r="J163" s="28" t="s">
        <v>68</v>
      </c>
    </row>
    <row r="164" spans="9:10" x14ac:dyDescent="0.25">
      <c r="I164" s="28" t="s">
        <v>123</v>
      </c>
      <c r="J164" s="28" t="s">
        <v>441</v>
      </c>
    </row>
    <row r="165" spans="9:10" x14ac:dyDescent="0.25">
      <c r="I165" s="28" t="s">
        <v>124</v>
      </c>
      <c r="J165" s="28" t="s">
        <v>69</v>
      </c>
    </row>
    <row r="166" spans="9:10" x14ac:dyDescent="0.25">
      <c r="I166" s="28" t="s">
        <v>125</v>
      </c>
      <c r="J166" s="28" t="s">
        <v>95</v>
      </c>
    </row>
    <row r="167" spans="9:10" x14ac:dyDescent="0.25">
      <c r="I167" s="28" t="s">
        <v>253</v>
      </c>
      <c r="J167" s="28" t="s">
        <v>155</v>
      </c>
    </row>
    <row r="168" spans="9:10" x14ac:dyDescent="0.25">
      <c r="I168" s="28" t="s">
        <v>254</v>
      </c>
      <c r="J168" s="28" t="s">
        <v>156</v>
      </c>
    </row>
    <row r="169" spans="9:10" x14ac:dyDescent="0.25">
      <c r="I169" s="28" t="s">
        <v>126</v>
      </c>
      <c r="J169" s="28" t="s">
        <v>157</v>
      </c>
    </row>
    <row r="170" spans="9:10" x14ac:dyDescent="0.25">
      <c r="I170" s="28" t="s">
        <v>127</v>
      </c>
      <c r="J170" s="28" t="s">
        <v>158</v>
      </c>
    </row>
    <row r="171" spans="9:10" x14ac:dyDescent="0.25">
      <c r="I171" s="28" t="s">
        <v>73</v>
      </c>
      <c r="J171" s="28" t="s">
        <v>96</v>
      </c>
    </row>
    <row r="172" spans="9:10" x14ac:dyDescent="0.25">
      <c r="I172" s="28" t="s">
        <v>174</v>
      </c>
      <c r="J172" s="28" t="s">
        <v>97</v>
      </c>
    </row>
    <row r="173" spans="9:10" x14ac:dyDescent="0.25">
      <c r="I173" s="28" t="s">
        <v>175</v>
      </c>
      <c r="J173" s="28" t="s">
        <v>98</v>
      </c>
    </row>
    <row r="174" spans="9:10" x14ac:dyDescent="0.25">
      <c r="I174" s="28" t="s">
        <v>45</v>
      </c>
      <c r="J174" s="28" t="s">
        <v>417</v>
      </c>
    </row>
    <row r="175" spans="9:10" x14ac:dyDescent="0.25">
      <c r="I175" s="28" t="s">
        <v>46</v>
      </c>
      <c r="J175" s="28" t="s">
        <v>438</v>
      </c>
    </row>
    <row r="176" spans="9:10" x14ac:dyDescent="0.25">
      <c r="I176" s="28" t="s">
        <v>47</v>
      </c>
      <c r="J176" s="28" t="s">
        <v>115</v>
      </c>
    </row>
    <row r="177" spans="9:10" x14ac:dyDescent="0.25">
      <c r="I177" s="28" t="s">
        <v>176</v>
      </c>
      <c r="J177" s="28" t="s">
        <v>418</v>
      </c>
    </row>
    <row r="178" spans="9:10" x14ac:dyDescent="0.25">
      <c r="I178" s="28" t="s">
        <v>177</v>
      </c>
      <c r="J178" s="28" t="s">
        <v>99</v>
      </c>
    </row>
    <row r="179" spans="9:10" x14ac:dyDescent="0.25">
      <c r="I179" s="28" t="s">
        <v>48</v>
      </c>
      <c r="J179" s="28" t="s">
        <v>159</v>
      </c>
    </row>
    <row r="180" spans="9:10" x14ac:dyDescent="0.25">
      <c r="I180" s="28" t="s">
        <v>49</v>
      </c>
      <c r="J180" s="28" t="s">
        <v>160</v>
      </c>
    </row>
    <row r="181" spans="9:10" x14ac:dyDescent="0.25">
      <c r="I181" s="28" t="s">
        <v>50</v>
      </c>
      <c r="J181" s="28" t="s">
        <v>100</v>
      </c>
    </row>
    <row r="182" spans="9:10" x14ac:dyDescent="0.25">
      <c r="I182" s="28" t="s">
        <v>51</v>
      </c>
      <c r="J182" s="28" t="s">
        <v>161</v>
      </c>
    </row>
    <row r="183" spans="9:10" x14ac:dyDescent="0.25">
      <c r="I183" s="28" t="s">
        <v>413</v>
      </c>
      <c r="J183" s="28" t="s">
        <v>187</v>
      </c>
    </row>
    <row r="184" spans="9:10" x14ac:dyDescent="0.25">
      <c r="I184" s="28" t="s">
        <v>74</v>
      </c>
      <c r="J184" s="28" t="s">
        <v>419</v>
      </c>
    </row>
    <row r="185" spans="9:10" x14ac:dyDescent="0.25">
      <c r="I185" s="28" t="s">
        <v>135</v>
      </c>
      <c r="J185" s="28" t="s">
        <v>101</v>
      </c>
    </row>
    <row r="186" spans="9:10" x14ac:dyDescent="0.25">
      <c r="I186" s="28" t="s">
        <v>75</v>
      </c>
      <c r="J186" s="28" t="s">
        <v>102</v>
      </c>
    </row>
    <row r="187" spans="9:10" x14ac:dyDescent="0.25">
      <c r="I187" s="28" t="s">
        <v>52</v>
      </c>
      <c r="J187" s="28" t="s">
        <v>420</v>
      </c>
    </row>
    <row r="188" spans="9:10" x14ac:dyDescent="0.25">
      <c r="I188" s="28" t="s">
        <v>53</v>
      </c>
      <c r="J188" s="28" t="s">
        <v>421</v>
      </c>
    </row>
    <row r="189" spans="9:10" x14ac:dyDescent="0.25">
      <c r="I189" s="28" t="s">
        <v>54</v>
      </c>
      <c r="J189" s="28" t="s">
        <v>70</v>
      </c>
    </row>
    <row r="190" spans="9:10" x14ac:dyDescent="0.25">
      <c r="I190" s="28" t="s">
        <v>55</v>
      </c>
      <c r="J190" s="28" t="s">
        <v>71</v>
      </c>
    </row>
    <row r="191" spans="9:10" x14ac:dyDescent="0.25">
      <c r="I191" s="28" t="s">
        <v>86</v>
      </c>
      <c r="J191" s="28" t="s">
        <v>185</v>
      </c>
    </row>
    <row r="192" spans="9:10" x14ac:dyDescent="0.25">
      <c r="I192" s="28" t="s">
        <v>142</v>
      </c>
      <c r="J192" s="28" t="s">
        <v>322</v>
      </c>
    </row>
    <row r="193" spans="9:10" x14ac:dyDescent="0.25">
      <c r="I193" s="28" t="s">
        <v>136</v>
      </c>
      <c r="J193" s="28" t="s">
        <v>323</v>
      </c>
    </row>
    <row r="194" spans="9:10" x14ac:dyDescent="0.25">
      <c r="I194" s="28" t="s">
        <v>137</v>
      </c>
      <c r="J194" s="28" t="s">
        <v>324</v>
      </c>
    </row>
    <row r="195" spans="9:10" x14ac:dyDescent="0.25">
      <c r="I195" s="28" t="s">
        <v>56</v>
      </c>
      <c r="J195" s="28" t="s">
        <v>325</v>
      </c>
    </row>
    <row r="196" spans="9:10" x14ac:dyDescent="0.25">
      <c r="I196" s="28" t="s">
        <v>151</v>
      </c>
      <c r="J196" s="28" t="s">
        <v>326</v>
      </c>
    </row>
    <row r="197" spans="9:10" x14ac:dyDescent="0.25">
      <c r="I197" s="28" t="s">
        <v>152</v>
      </c>
      <c r="J197" s="28" t="s">
        <v>327</v>
      </c>
    </row>
    <row r="198" spans="9:10" x14ac:dyDescent="0.25">
      <c r="I198" s="28" t="s">
        <v>188</v>
      </c>
      <c r="J198" s="28" t="s">
        <v>328</v>
      </c>
    </row>
    <row r="199" spans="9:10" x14ac:dyDescent="0.25">
      <c r="I199" s="28" t="s">
        <v>190</v>
      </c>
      <c r="J199" s="28" t="s">
        <v>329</v>
      </c>
    </row>
    <row r="200" spans="9:10" x14ac:dyDescent="0.25">
      <c r="I200" s="28" t="s">
        <v>255</v>
      </c>
      <c r="J200" s="28" t="s">
        <v>330</v>
      </c>
    </row>
    <row r="201" spans="9:10" x14ac:dyDescent="0.25">
      <c r="I201" s="28" t="s">
        <v>191</v>
      </c>
      <c r="J201" s="28" t="s">
        <v>331</v>
      </c>
    </row>
    <row r="202" spans="9:10" x14ac:dyDescent="0.25">
      <c r="I202" s="28" t="s">
        <v>256</v>
      </c>
      <c r="J202" s="28" t="s">
        <v>332</v>
      </c>
    </row>
    <row r="203" spans="9:10" x14ac:dyDescent="0.25">
      <c r="I203" s="28" t="s">
        <v>192</v>
      </c>
      <c r="J203" s="28" t="s">
        <v>333</v>
      </c>
    </row>
    <row r="204" spans="9:10" x14ac:dyDescent="0.25">
      <c r="I204" s="28" t="s">
        <v>429</v>
      </c>
      <c r="J204" s="28" t="s">
        <v>335</v>
      </c>
    </row>
    <row r="205" spans="9:10" x14ac:dyDescent="0.25">
      <c r="I205" s="28" t="s">
        <v>193</v>
      </c>
      <c r="J205" s="28" t="s">
        <v>336</v>
      </c>
    </row>
    <row r="206" spans="9:10" x14ac:dyDescent="0.25">
      <c r="I206" s="28" t="s">
        <v>194</v>
      </c>
      <c r="J206" s="28" t="s">
        <v>337</v>
      </c>
    </row>
    <row r="207" spans="9:10" x14ac:dyDescent="0.25">
      <c r="I207" s="28" t="s">
        <v>430</v>
      </c>
      <c r="J207" s="28" t="s">
        <v>338</v>
      </c>
    </row>
    <row r="208" spans="9:10" x14ac:dyDescent="0.25">
      <c r="I208" s="28" t="s">
        <v>195</v>
      </c>
      <c r="J208" s="28" t="s">
        <v>339</v>
      </c>
    </row>
    <row r="209" spans="9:10" x14ac:dyDescent="0.25">
      <c r="I209" s="28" t="s">
        <v>196</v>
      </c>
      <c r="J209" s="28" t="s">
        <v>341</v>
      </c>
    </row>
    <row r="210" spans="9:10" x14ac:dyDescent="0.25">
      <c r="I210" s="28" t="s">
        <v>197</v>
      </c>
      <c r="J210" s="28" t="s">
        <v>342</v>
      </c>
    </row>
    <row r="211" spans="9:10" x14ac:dyDescent="0.25">
      <c r="I211" s="28" t="s">
        <v>198</v>
      </c>
      <c r="J211" s="28" t="s">
        <v>358</v>
      </c>
    </row>
    <row r="212" spans="9:10" x14ac:dyDescent="0.25">
      <c r="I212" s="28" t="s">
        <v>300</v>
      </c>
      <c r="J212" s="28" t="s">
        <v>359</v>
      </c>
    </row>
    <row r="213" spans="9:10" x14ac:dyDescent="0.25">
      <c r="I213" s="28" t="s">
        <v>199</v>
      </c>
      <c r="J213" s="28" t="s">
        <v>360</v>
      </c>
    </row>
    <row r="214" spans="9:10" x14ac:dyDescent="0.25">
      <c r="I214" s="28" t="s">
        <v>200</v>
      </c>
      <c r="J214" s="28" t="s">
        <v>361</v>
      </c>
    </row>
    <row r="215" spans="9:10" x14ac:dyDescent="0.25">
      <c r="I215" s="28" t="s">
        <v>201</v>
      </c>
      <c r="J215" s="28" t="s">
        <v>362</v>
      </c>
    </row>
    <row r="216" spans="9:10" x14ac:dyDescent="0.25">
      <c r="I216" s="28" t="s">
        <v>434</v>
      </c>
      <c r="J216" s="28" t="s">
        <v>367</v>
      </c>
    </row>
    <row r="217" spans="9:10" x14ac:dyDescent="0.25">
      <c r="I217" s="28" t="s">
        <v>57</v>
      </c>
      <c r="J217" s="28" t="s">
        <v>370</v>
      </c>
    </row>
    <row r="218" spans="9:10" x14ac:dyDescent="0.25">
      <c r="I218" s="28" t="s">
        <v>58</v>
      </c>
      <c r="J218" s="28" t="s">
        <v>371</v>
      </c>
    </row>
    <row r="219" spans="9:10" x14ac:dyDescent="0.25">
      <c r="I219" s="28" t="s">
        <v>138</v>
      </c>
      <c r="J219" s="28" t="s">
        <v>373</v>
      </c>
    </row>
    <row r="220" spans="9:10" x14ac:dyDescent="0.25">
      <c r="I220" s="28" t="s">
        <v>59</v>
      </c>
      <c r="J220" s="28" t="s">
        <v>374</v>
      </c>
    </row>
    <row r="221" spans="9:10" x14ac:dyDescent="0.25">
      <c r="I221" s="28" t="s">
        <v>139</v>
      </c>
      <c r="J221" s="28" t="s">
        <v>375</v>
      </c>
    </row>
    <row r="222" spans="9:10" x14ac:dyDescent="0.25">
      <c r="I222" s="28" t="s">
        <v>140</v>
      </c>
      <c r="J222" s="28" t="s">
        <v>376</v>
      </c>
    </row>
    <row r="223" spans="9:10" x14ac:dyDescent="0.25">
      <c r="I223" s="28" t="s">
        <v>60</v>
      </c>
      <c r="J223" s="28" t="s">
        <v>105</v>
      </c>
    </row>
    <row r="224" spans="9:10" x14ac:dyDescent="0.25">
      <c r="I224" s="28" t="s">
        <v>178</v>
      </c>
      <c r="J224" s="28" t="s">
        <v>186</v>
      </c>
    </row>
    <row r="225" spans="9:9" x14ac:dyDescent="0.25">
      <c r="I225" s="28" t="s">
        <v>179</v>
      </c>
    </row>
    <row r="226" spans="9:9" x14ac:dyDescent="0.25">
      <c r="I226" s="28" t="s">
        <v>61</v>
      </c>
    </row>
    <row r="227" spans="9:9" x14ac:dyDescent="0.25">
      <c r="I227" s="28" t="s">
        <v>62</v>
      </c>
    </row>
    <row r="228" spans="9:9" x14ac:dyDescent="0.25">
      <c r="I228" s="28" t="s">
        <v>180</v>
      </c>
    </row>
    <row r="229" spans="9:9" x14ac:dyDescent="0.25">
      <c r="I229" s="28" t="s">
        <v>63</v>
      </c>
    </row>
    <row r="230" spans="9:9" x14ac:dyDescent="0.25">
      <c r="I230" s="28" t="s">
        <v>181</v>
      </c>
    </row>
    <row r="231" spans="9:9" x14ac:dyDescent="0.25">
      <c r="I231" s="28" t="s">
        <v>64</v>
      </c>
    </row>
    <row r="232" spans="9:9" x14ac:dyDescent="0.25">
      <c r="I232" s="28" t="s">
        <v>182</v>
      </c>
    </row>
    <row r="233" spans="9:9" x14ac:dyDescent="0.25">
      <c r="I233" s="28" t="s">
        <v>183</v>
      </c>
    </row>
    <row r="234" spans="9:9" x14ac:dyDescent="0.25">
      <c r="I234" s="28" t="s">
        <v>76</v>
      </c>
    </row>
    <row r="235" spans="9:9" x14ac:dyDescent="0.25">
      <c r="I235" s="28" t="s">
        <v>77</v>
      </c>
    </row>
    <row r="236" spans="9:9" x14ac:dyDescent="0.25">
      <c r="I236" s="28" t="s">
        <v>238</v>
      </c>
    </row>
    <row r="237" spans="9:9" x14ac:dyDescent="0.25">
      <c r="I237" s="28" t="s">
        <v>239</v>
      </c>
    </row>
    <row r="238" spans="9:9" x14ac:dyDescent="0.25">
      <c r="I238" s="28" t="s">
        <v>287</v>
      </c>
    </row>
    <row r="239" spans="9:9" x14ac:dyDescent="0.25">
      <c r="I239" s="28" t="s">
        <v>288</v>
      </c>
    </row>
    <row r="240" spans="9:9" x14ac:dyDescent="0.25">
      <c r="I240" s="28" t="s">
        <v>289</v>
      </c>
    </row>
    <row r="241" spans="9:9" x14ac:dyDescent="0.25">
      <c r="I241" s="28" t="s">
        <v>290</v>
      </c>
    </row>
    <row r="242" spans="9:9" x14ac:dyDescent="0.25">
      <c r="I242" s="28" t="s">
        <v>291</v>
      </c>
    </row>
    <row r="243" spans="9:9" x14ac:dyDescent="0.25">
      <c r="I243" s="28" t="s">
        <v>240</v>
      </c>
    </row>
    <row r="244" spans="9:9" x14ac:dyDescent="0.25">
      <c r="I244" s="28" t="s">
        <v>292</v>
      </c>
    </row>
    <row r="245" spans="9:9" x14ac:dyDescent="0.25">
      <c r="I245" s="28" t="s">
        <v>241</v>
      </c>
    </row>
    <row r="246" spans="9:9" x14ac:dyDescent="0.25">
      <c r="I246" s="28" t="s">
        <v>293</v>
      </c>
    </row>
    <row r="247" spans="9:9" x14ac:dyDescent="0.25">
      <c r="I247" s="28" t="s">
        <v>242</v>
      </c>
    </row>
    <row r="248" spans="9:9" x14ac:dyDescent="0.25">
      <c r="I248" s="28" t="s">
        <v>243</v>
      </c>
    </row>
    <row r="249" spans="9:9" x14ac:dyDescent="0.25">
      <c r="I249" s="28" t="s">
        <v>294</v>
      </c>
    </row>
    <row r="250" spans="9:9" x14ac:dyDescent="0.25">
      <c r="I250" s="28" t="s">
        <v>295</v>
      </c>
    </row>
    <row r="251" spans="9:9" x14ac:dyDescent="0.25">
      <c r="I251" s="28" t="s">
        <v>414</v>
      </c>
    </row>
    <row r="252" spans="9:9" x14ac:dyDescent="0.25">
      <c r="I252" s="28" t="s">
        <v>87</v>
      </c>
    </row>
    <row r="253" spans="9:9" x14ac:dyDescent="0.25">
      <c r="I253" s="28" t="s">
        <v>88</v>
      </c>
    </row>
    <row r="254" spans="9:9" x14ac:dyDescent="0.25">
      <c r="I254" s="28" t="s">
        <v>113</v>
      </c>
    </row>
    <row r="255" spans="9:9" x14ac:dyDescent="0.25">
      <c r="I255" s="28" t="s">
        <v>89</v>
      </c>
    </row>
    <row r="256" spans="9:9" x14ac:dyDescent="0.25">
      <c r="I256" s="28" t="s">
        <v>90</v>
      </c>
    </row>
    <row r="257" spans="9:9" x14ac:dyDescent="0.25">
      <c r="I257" s="28" t="s">
        <v>91</v>
      </c>
    </row>
    <row r="258" spans="9:9" x14ac:dyDescent="0.25">
      <c r="I258" s="28" t="s">
        <v>415</v>
      </c>
    </row>
    <row r="259" spans="9:9" x14ac:dyDescent="0.25">
      <c r="I259" s="28" t="s">
        <v>92</v>
      </c>
    </row>
    <row r="260" spans="9:9" x14ac:dyDescent="0.25">
      <c r="I260" s="28" t="s">
        <v>114</v>
      </c>
    </row>
    <row r="261" spans="9:9" x14ac:dyDescent="0.25">
      <c r="I261" s="28" t="s">
        <v>416</v>
      </c>
    </row>
    <row r="262" spans="9:9" x14ac:dyDescent="0.25">
      <c r="I262" s="28" t="s">
        <v>93</v>
      </c>
    </row>
    <row r="263" spans="9:9" x14ac:dyDescent="0.25">
      <c r="I263" s="28" t="s">
        <v>94</v>
      </c>
    </row>
    <row r="264" spans="9:9" x14ac:dyDescent="0.25">
      <c r="I264" s="28" t="s">
        <v>153</v>
      </c>
    </row>
    <row r="265" spans="9:9" x14ac:dyDescent="0.25">
      <c r="I265" s="28" t="s">
        <v>154</v>
      </c>
    </row>
    <row r="266" spans="9:9" x14ac:dyDescent="0.25">
      <c r="I266" s="28" t="s">
        <v>65</v>
      </c>
    </row>
    <row r="267" spans="9:9" x14ac:dyDescent="0.25">
      <c r="I267" s="28" t="s">
        <v>66</v>
      </c>
    </row>
    <row r="268" spans="9:9" x14ac:dyDescent="0.25">
      <c r="I268" s="28" t="s">
        <v>67</v>
      </c>
    </row>
    <row r="269" spans="9:9" x14ac:dyDescent="0.25">
      <c r="I269" s="28" t="s">
        <v>184</v>
      </c>
    </row>
    <row r="270" spans="9:9" x14ac:dyDescent="0.25">
      <c r="I270" s="28" t="s">
        <v>68</v>
      </c>
    </row>
    <row r="271" spans="9:9" x14ac:dyDescent="0.25">
      <c r="I271" s="28" t="s">
        <v>441</v>
      </c>
    </row>
    <row r="272" spans="9:9" x14ac:dyDescent="0.25">
      <c r="I272" s="28" t="s">
        <v>69</v>
      </c>
    </row>
    <row r="273" spans="9:9" x14ac:dyDescent="0.25">
      <c r="I273" s="28" t="s">
        <v>95</v>
      </c>
    </row>
    <row r="274" spans="9:9" x14ac:dyDescent="0.25">
      <c r="I274" s="28" t="s">
        <v>442</v>
      </c>
    </row>
    <row r="275" spans="9:9" x14ac:dyDescent="0.25">
      <c r="I275" s="28" t="s">
        <v>244</v>
      </c>
    </row>
    <row r="276" spans="9:9" x14ac:dyDescent="0.25">
      <c r="I276" s="28" t="s">
        <v>155</v>
      </c>
    </row>
    <row r="277" spans="9:9" x14ac:dyDescent="0.25">
      <c r="I277" s="28" t="s">
        <v>156</v>
      </c>
    </row>
    <row r="278" spans="9:9" x14ac:dyDescent="0.25">
      <c r="I278" s="28" t="s">
        <v>157</v>
      </c>
    </row>
    <row r="279" spans="9:9" x14ac:dyDescent="0.25">
      <c r="I279" s="28" t="s">
        <v>158</v>
      </c>
    </row>
    <row r="280" spans="9:9" x14ac:dyDescent="0.25">
      <c r="I280" s="28" t="s">
        <v>96</v>
      </c>
    </row>
    <row r="281" spans="9:9" x14ac:dyDescent="0.25">
      <c r="I281" s="28" t="s">
        <v>97</v>
      </c>
    </row>
    <row r="282" spans="9:9" x14ac:dyDescent="0.25">
      <c r="I282" s="28" t="s">
        <v>98</v>
      </c>
    </row>
    <row r="283" spans="9:9" x14ac:dyDescent="0.25">
      <c r="I283" s="28" t="s">
        <v>417</v>
      </c>
    </row>
    <row r="284" spans="9:9" x14ac:dyDescent="0.25">
      <c r="I284" s="28" t="s">
        <v>438</v>
      </c>
    </row>
    <row r="285" spans="9:9" x14ac:dyDescent="0.25">
      <c r="I285" s="28" t="s">
        <v>115</v>
      </c>
    </row>
    <row r="286" spans="9:9" x14ac:dyDescent="0.25">
      <c r="I286" s="28" t="s">
        <v>418</v>
      </c>
    </row>
    <row r="287" spans="9:9" x14ac:dyDescent="0.25">
      <c r="I287" s="28" t="s">
        <v>99</v>
      </c>
    </row>
    <row r="288" spans="9:9" x14ac:dyDescent="0.25">
      <c r="I288" s="28" t="s">
        <v>159</v>
      </c>
    </row>
    <row r="289" spans="9:9" x14ac:dyDescent="0.25">
      <c r="I289" s="28" t="s">
        <v>160</v>
      </c>
    </row>
    <row r="290" spans="9:9" x14ac:dyDescent="0.25">
      <c r="I290" s="28" t="s">
        <v>100</v>
      </c>
    </row>
    <row r="291" spans="9:9" x14ac:dyDescent="0.25">
      <c r="I291" s="28" t="s">
        <v>161</v>
      </c>
    </row>
    <row r="292" spans="9:9" x14ac:dyDescent="0.25">
      <c r="I292" s="28" t="s">
        <v>187</v>
      </c>
    </row>
    <row r="293" spans="9:9" x14ac:dyDescent="0.25">
      <c r="I293" s="28" t="s">
        <v>202</v>
      </c>
    </row>
    <row r="294" spans="9:9" x14ac:dyDescent="0.25">
      <c r="I294" s="28" t="s">
        <v>203</v>
      </c>
    </row>
    <row r="295" spans="9:9" x14ac:dyDescent="0.25">
      <c r="I295" s="28" t="s">
        <v>436</v>
      </c>
    </row>
    <row r="296" spans="9:9" x14ac:dyDescent="0.25">
      <c r="I296" s="28" t="s">
        <v>419</v>
      </c>
    </row>
    <row r="297" spans="9:9" x14ac:dyDescent="0.25">
      <c r="I297" s="28" t="s">
        <v>101</v>
      </c>
    </row>
    <row r="298" spans="9:9" x14ac:dyDescent="0.25">
      <c r="I298" s="28" t="s">
        <v>102</v>
      </c>
    </row>
    <row r="299" spans="9:9" x14ac:dyDescent="0.25">
      <c r="I299" s="28" t="s">
        <v>420</v>
      </c>
    </row>
    <row r="300" spans="9:9" x14ac:dyDescent="0.25">
      <c r="I300" s="28" t="s">
        <v>421</v>
      </c>
    </row>
    <row r="301" spans="9:9" x14ac:dyDescent="0.25">
      <c r="I301" s="28" t="s">
        <v>70</v>
      </c>
    </row>
    <row r="302" spans="9:9" x14ac:dyDescent="0.25">
      <c r="I302" s="28" t="s">
        <v>71</v>
      </c>
    </row>
    <row r="303" spans="9:9" x14ac:dyDescent="0.25">
      <c r="I303" s="28" t="s">
        <v>185</v>
      </c>
    </row>
    <row r="304" spans="9:9" x14ac:dyDescent="0.25">
      <c r="I304" s="28" t="s">
        <v>319</v>
      </c>
    </row>
    <row r="305" spans="9:9" x14ac:dyDescent="0.25">
      <c r="I305" s="28" t="s">
        <v>320</v>
      </c>
    </row>
    <row r="306" spans="9:9" x14ac:dyDescent="0.25">
      <c r="I306" s="28" t="s">
        <v>401</v>
      </c>
    </row>
    <row r="307" spans="9:9" x14ac:dyDescent="0.25">
      <c r="I307" s="28" t="s">
        <v>321</v>
      </c>
    </row>
    <row r="308" spans="9:9" x14ac:dyDescent="0.25">
      <c r="I308" s="28" t="s">
        <v>322</v>
      </c>
    </row>
    <row r="309" spans="9:9" x14ac:dyDescent="0.25">
      <c r="I309" s="28" t="s">
        <v>323</v>
      </c>
    </row>
    <row r="310" spans="9:9" x14ac:dyDescent="0.25">
      <c r="I310" s="28" t="s">
        <v>324</v>
      </c>
    </row>
    <row r="311" spans="9:9" x14ac:dyDescent="0.25">
      <c r="I311" s="28" t="s">
        <v>325</v>
      </c>
    </row>
    <row r="312" spans="9:9" x14ac:dyDescent="0.25">
      <c r="I312" s="28" t="s">
        <v>326</v>
      </c>
    </row>
    <row r="313" spans="9:9" x14ac:dyDescent="0.25">
      <c r="I313" s="28" t="s">
        <v>327</v>
      </c>
    </row>
    <row r="314" spans="9:9" x14ac:dyDescent="0.25">
      <c r="I314" s="28" t="s">
        <v>328</v>
      </c>
    </row>
    <row r="315" spans="9:9" x14ac:dyDescent="0.25">
      <c r="I315" s="28" t="s">
        <v>329</v>
      </c>
    </row>
    <row r="316" spans="9:9" x14ac:dyDescent="0.25">
      <c r="I316" s="28" t="s">
        <v>330</v>
      </c>
    </row>
    <row r="317" spans="9:9" x14ac:dyDescent="0.25">
      <c r="I317" s="28" t="s">
        <v>331</v>
      </c>
    </row>
    <row r="318" spans="9:9" x14ac:dyDescent="0.25">
      <c r="I318" s="28" t="s">
        <v>332</v>
      </c>
    </row>
    <row r="319" spans="9:9" x14ac:dyDescent="0.25">
      <c r="I319" s="28" t="s">
        <v>333</v>
      </c>
    </row>
    <row r="320" spans="9:9" x14ac:dyDescent="0.25">
      <c r="I320" s="28" t="s">
        <v>334</v>
      </c>
    </row>
    <row r="321" spans="9:9" x14ac:dyDescent="0.25">
      <c r="I321" s="28" t="s">
        <v>335</v>
      </c>
    </row>
    <row r="322" spans="9:9" x14ac:dyDescent="0.25">
      <c r="I322" s="28" t="s">
        <v>336</v>
      </c>
    </row>
    <row r="323" spans="9:9" x14ac:dyDescent="0.25">
      <c r="I323" s="28" t="s">
        <v>337</v>
      </c>
    </row>
    <row r="324" spans="9:9" x14ac:dyDescent="0.25">
      <c r="I324" s="28" t="s">
        <v>338</v>
      </c>
    </row>
    <row r="325" spans="9:9" x14ac:dyDescent="0.25">
      <c r="I325" s="28" t="s">
        <v>339</v>
      </c>
    </row>
    <row r="326" spans="9:9" x14ac:dyDescent="0.25">
      <c r="I326" s="28" t="s">
        <v>340</v>
      </c>
    </row>
    <row r="327" spans="9:9" x14ac:dyDescent="0.25">
      <c r="I327" s="28" t="s">
        <v>341</v>
      </c>
    </row>
    <row r="328" spans="9:9" x14ac:dyDescent="0.25">
      <c r="I328" s="28" t="s">
        <v>342</v>
      </c>
    </row>
    <row r="329" spans="9:9" x14ac:dyDescent="0.25">
      <c r="I329" s="28" t="s">
        <v>343</v>
      </c>
    </row>
    <row r="330" spans="9:9" x14ac:dyDescent="0.25">
      <c r="I330" s="28" t="s">
        <v>344</v>
      </c>
    </row>
    <row r="331" spans="9:9" x14ac:dyDescent="0.25">
      <c r="I331" s="28" t="s">
        <v>345</v>
      </c>
    </row>
    <row r="332" spans="9:9" x14ac:dyDescent="0.25">
      <c r="I332" s="28" t="s">
        <v>346</v>
      </c>
    </row>
    <row r="333" spans="9:9" x14ac:dyDescent="0.25">
      <c r="I333" s="28" t="s">
        <v>347</v>
      </c>
    </row>
    <row r="334" spans="9:9" x14ac:dyDescent="0.25">
      <c r="I334" s="28" t="s">
        <v>348</v>
      </c>
    </row>
    <row r="335" spans="9:9" x14ac:dyDescent="0.25">
      <c r="I335" s="28" t="s">
        <v>349</v>
      </c>
    </row>
    <row r="336" spans="9:9" x14ac:dyDescent="0.25">
      <c r="I336" s="28" t="s">
        <v>350</v>
      </c>
    </row>
    <row r="337" spans="9:9" x14ac:dyDescent="0.25">
      <c r="I337" s="28" t="s">
        <v>351</v>
      </c>
    </row>
    <row r="338" spans="9:9" x14ac:dyDescent="0.25">
      <c r="I338" s="28" t="s">
        <v>352</v>
      </c>
    </row>
    <row r="339" spans="9:9" x14ac:dyDescent="0.25">
      <c r="I339" s="28" t="s">
        <v>353</v>
      </c>
    </row>
    <row r="340" spans="9:9" x14ac:dyDescent="0.25">
      <c r="I340" s="28" t="s">
        <v>354</v>
      </c>
    </row>
    <row r="341" spans="9:9" x14ac:dyDescent="0.25">
      <c r="I341" s="28" t="s">
        <v>355</v>
      </c>
    </row>
    <row r="342" spans="9:9" x14ac:dyDescent="0.25">
      <c r="I342" s="28" t="s">
        <v>356</v>
      </c>
    </row>
    <row r="343" spans="9:9" x14ac:dyDescent="0.25">
      <c r="I343" s="28" t="s">
        <v>357</v>
      </c>
    </row>
    <row r="344" spans="9:9" x14ac:dyDescent="0.25">
      <c r="I344" s="28" t="s">
        <v>358</v>
      </c>
    </row>
    <row r="345" spans="9:9" x14ac:dyDescent="0.25">
      <c r="I345" s="28" t="s">
        <v>359</v>
      </c>
    </row>
    <row r="346" spans="9:9" x14ac:dyDescent="0.25">
      <c r="I346" s="28" t="s">
        <v>360</v>
      </c>
    </row>
    <row r="347" spans="9:9" x14ac:dyDescent="0.25">
      <c r="I347" s="28" t="s">
        <v>410</v>
      </c>
    </row>
    <row r="348" spans="9:9" x14ac:dyDescent="0.25">
      <c r="I348" s="28" t="s">
        <v>361</v>
      </c>
    </row>
    <row r="349" spans="9:9" x14ac:dyDescent="0.25">
      <c r="I349" s="28" t="s">
        <v>362</v>
      </c>
    </row>
    <row r="350" spans="9:9" x14ac:dyDescent="0.25">
      <c r="I350" s="28" t="s">
        <v>363</v>
      </c>
    </row>
    <row r="351" spans="9:9" x14ac:dyDescent="0.25">
      <c r="I351" s="28" t="s">
        <v>364</v>
      </c>
    </row>
    <row r="352" spans="9:9" x14ac:dyDescent="0.25">
      <c r="I352" s="28" t="s">
        <v>365</v>
      </c>
    </row>
    <row r="353" spans="9:9" x14ac:dyDescent="0.25">
      <c r="I353" s="28" t="s">
        <v>366</v>
      </c>
    </row>
    <row r="354" spans="9:9" x14ac:dyDescent="0.25">
      <c r="I354" s="28" t="s">
        <v>367</v>
      </c>
    </row>
    <row r="355" spans="9:9" x14ac:dyDescent="0.25">
      <c r="I355" s="28" t="s">
        <v>368</v>
      </c>
    </row>
    <row r="356" spans="9:9" x14ac:dyDescent="0.25">
      <c r="I356" s="28" t="s">
        <v>369</v>
      </c>
    </row>
    <row r="357" spans="9:9" x14ac:dyDescent="0.25">
      <c r="I357" s="28" t="s">
        <v>370</v>
      </c>
    </row>
    <row r="358" spans="9:9" x14ac:dyDescent="0.25">
      <c r="I358" s="28" t="s">
        <v>371</v>
      </c>
    </row>
    <row r="359" spans="9:9" x14ac:dyDescent="0.25">
      <c r="I359" s="28" t="s">
        <v>372</v>
      </c>
    </row>
    <row r="360" spans="9:9" x14ac:dyDescent="0.25">
      <c r="I360" s="28" t="s">
        <v>373</v>
      </c>
    </row>
    <row r="361" spans="9:9" x14ac:dyDescent="0.25">
      <c r="I361" s="28" t="s">
        <v>374</v>
      </c>
    </row>
    <row r="362" spans="9:9" x14ac:dyDescent="0.25">
      <c r="I362" s="28" t="s">
        <v>375</v>
      </c>
    </row>
    <row r="363" spans="9:9" x14ac:dyDescent="0.25">
      <c r="I363" s="28" t="s">
        <v>376</v>
      </c>
    </row>
    <row r="364" spans="9:9" x14ac:dyDescent="0.25">
      <c r="I364" s="28" t="s">
        <v>105</v>
      </c>
    </row>
    <row r="365" spans="9:9" x14ac:dyDescent="0.25">
      <c r="I365" s="28" t="s">
        <v>186</v>
      </c>
    </row>
  </sheetData>
  <sortState xmlns:xlrd2="http://schemas.microsoft.com/office/spreadsheetml/2017/richdata2" ref="I2:I192">
    <sortCondition ref="I192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workbookViewId="0">
      <selection activeCell="F5" sqref="F5"/>
    </sheetView>
  </sheetViews>
  <sheetFormatPr defaultRowHeight="13.2" x14ac:dyDescent="0.25"/>
  <cols>
    <col min="1" max="1" width="31.33203125" customWidth="1"/>
    <col min="2" max="2" width="30.44140625" bestFit="1" customWidth="1"/>
    <col min="3" max="3" width="13.5546875" customWidth="1"/>
  </cols>
  <sheetData>
    <row r="1" spans="1:7" x14ac:dyDescent="0.25">
      <c r="A1" t="e">
        <f>MATCH(Sheet1!A28, Sheet2!$C$2:$C$87, 0)</f>
        <v>#N/A</v>
      </c>
      <c r="B1" t="e">
        <f>IF(A1&gt;0,Sheet1!A28)</f>
        <v>#N/A</v>
      </c>
      <c r="C1">
        <f>IF(Sheet1!F22+Sheet1!F23+Sheet1!F25+Sheet1!F28+Sheet1!F29+Sheet1!F32+Sheet1!F33+Sheet1!F36+Sheet1!F37+Sheet1!F40+Sheet1!F39&gt;33, Sheet1!F22+Sheet1!F23+Sheet1!F25+Sheet1!F28+Sheet1!F29+Sheet1!F32+Sheet1!F33+Sheet1!F36+Sheet1!F37+Sheet1!F40+Sheet1!F39-33, 0)</f>
        <v>0</v>
      </c>
      <c r="D1">
        <f>IF(Sheet1!F36+Sheet1!F37+Sheet1!F39+Sheet1!F40&gt;12, Sheet1!F36+Sheet1!F37+Sheet1!F39+Sheet1!F40-12, 0)</f>
        <v>0</v>
      </c>
      <c r="F1" t="str">
        <f>IF(ISBLANK(Sheet1!E8),"","ENG 100")</f>
        <v/>
      </c>
      <c r="G1">
        <f>IF(ISBLANK(Sheet1!E8), 0, 2)</f>
        <v>0</v>
      </c>
    </row>
    <row r="2" spans="1:7" x14ac:dyDescent="0.25">
      <c r="A2" t="e">
        <f>MATCH(Sheet1!A29, Sheet2!$C$2:$C$87, 0)</f>
        <v>#N/A</v>
      </c>
      <c r="B2" t="e">
        <f>IF(A2&gt;0,Sheet1!A29)</f>
        <v>#N/A</v>
      </c>
      <c r="C2">
        <f>IF(SUM(Sheet1!M9:'Sheet1'!M13)&gt;6, SUM(Sheet1!M9:'Sheet1'!M13)-6, 0)</f>
        <v>0</v>
      </c>
      <c r="D2">
        <f>IF(Sheet1!F25+Sheet1!F28+Sheet1!F29+Sheet1!F32+Sheet1!F33&gt;15, Sheet1!F25+Sheet1!F28+Sheet1!F29+Sheet1!F32+Sheet1!F33-15, 0)</f>
        <v>0</v>
      </c>
      <c r="F2" t="str">
        <f>IF(ISBLANK(Sheet1!E10),"","RDG 100")</f>
        <v/>
      </c>
      <c r="G2">
        <f>IF(ISBLANK(Sheet1!E10), 0, 2)</f>
        <v>0</v>
      </c>
    </row>
    <row r="3" spans="1:7" x14ac:dyDescent="0.25">
      <c r="A3" t="e">
        <f>MATCH(Sheet1!A32, Sheet2!$C$2:$C$87, 0)</f>
        <v>#N/A</v>
      </c>
      <c r="B3" t="e">
        <f>IF(A3&gt;0,Sheet1!A32)</f>
        <v>#N/A</v>
      </c>
      <c r="F3" t="str">
        <f>IF(ISBLANK(Sheet1!E12),"","MAT 126")</f>
        <v/>
      </c>
      <c r="G3">
        <f>IF(ISBLANK(Sheet1!E12), 0, 3)</f>
        <v>0</v>
      </c>
    </row>
    <row r="4" spans="1:7" x14ac:dyDescent="0.25">
      <c r="A4" t="e">
        <f>MATCH(Sheet1!A33, Sheet2!$C$2:$C$87, 0)</f>
        <v>#N/A</v>
      </c>
      <c r="B4" t="e">
        <f>IF(A4&gt;0,Sheet1!A33)</f>
        <v>#N/A</v>
      </c>
      <c r="F4" t="str">
        <f>IF(ISBLANK(Sheet1!E13),"","MAT 100")</f>
        <v/>
      </c>
      <c r="G4">
        <f>IF(ISBLANK(Sheet1!E13), 0, 2)</f>
        <v>0</v>
      </c>
    </row>
    <row r="5" spans="1:7" x14ac:dyDescent="0.25">
      <c r="A5" t="e">
        <f>MATCH(Sheet1!H9, Sheet2!$C$2:$C$87, 0)</f>
        <v>#N/A</v>
      </c>
      <c r="B5" t="e">
        <f>IF(A5&gt;0,Sheet1!H9)</f>
        <v>#N/A</v>
      </c>
      <c r="F5" s="28" t="str">
        <f>CONCATENATE(F1, ", ", F2, ", ", F3, ", ", F4)</f>
        <v xml:space="preserve">, , , </v>
      </c>
      <c r="G5">
        <f>SUM(G1:G4)</f>
        <v>0</v>
      </c>
    </row>
    <row r="6" spans="1:7" x14ac:dyDescent="0.25">
      <c r="A6" t="e">
        <f>MATCH(Sheet1!H10, Sheet2!$C$2:$C$87, 0)</f>
        <v>#N/A</v>
      </c>
      <c r="B6" t="e">
        <f>IF(A6&gt;0,Sheet1!H10)</f>
        <v>#N/A</v>
      </c>
    </row>
    <row r="7" spans="1:7" x14ac:dyDescent="0.25">
      <c r="A7" t="e">
        <f>MATCH(Sheet1!H13, Sheet2!$C$2:$C$87, 0)</f>
        <v>#N/A</v>
      </c>
      <c r="B7" t="e">
        <f>IF(A7&gt;0,Sheet1!H13)</f>
        <v>#N/A</v>
      </c>
    </row>
  </sheetData>
  <phoneticPr fontId="0" type="noConversion"/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626E935A1C4289AA86815FB09C47" ma:contentTypeVersion="12" ma:contentTypeDescription="Create a new document." ma:contentTypeScope="" ma:versionID="0da8d04cc4c03e3dcf2a21dc2f819c32">
  <xsd:schema xmlns:xsd="http://www.w3.org/2001/XMLSchema" xmlns:xs="http://www.w3.org/2001/XMLSchema" xmlns:p="http://schemas.microsoft.com/office/2006/metadata/properties" xmlns:ns3="76c9a895-522b-41a5-a90e-d03eb95c740d" xmlns:ns4="5b88e5de-92c2-4f87-81b8-5bd5417ce96b" targetNamespace="http://schemas.microsoft.com/office/2006/metadata/properties" ma:root="true" ma:fieldsID="df69d20d4112c9962e95d035fe685c06" ns3:_="" ns4:_="">
    <xsd:import namespace="76c9a895-522b-41a5-a90e-d03eb95c740d"/>
    <xsd:import namespace="5b88e5de-92c2-4f87-81b8-5bd5417ce9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9a895-522b-41a5-a90e-d03eb95c7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8e5de-92c2-4f87-81b8-5bd5417ce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203CF2-DB02-4352-AE28-1A0E3FAB98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9D92E7-B59F-482B-AA91-B96F189C83BC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5b88e5de-92c2-4f87-81b8-5bd5417ce96b"/>
    <ds:schemaRef ds:uri="http://schemas.openxmlformats.org/package/2006/metadata/core-properties"/>
    <ds:schemaRef ds:uri="76c9a895-522b-41a5-a90e-d03eb95c740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AF7A4F9-80FF-4E71-B94D-7C10E1BB00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9a895-522b-41a5-a90e-d03eb95c740d"/>
    <ds:schemaRef ds:uri="5b88e5de-92c2-4f87-81b8-5bd5417ce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HENDERSON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COMMUNITY COLLEGE</dc:creator>
  <cp:lastModifiedBy>Scott Taylor</cp:lastModifiedBy>
  <cp:lastPrinted>2019-02-12T17:26:21Z</cp:lastPrinted>
  <dcterms:created xsi:type="dcterms:W3CDTF">2003-02-19T16:23:19Z</dcterms:created>
  <dcterms:modified xsi:type="dcterms:W3CDTF">2020-10-02T15:43:13Z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0x010100987B626E935A1C4289AA86815FB09C47</vt:lpwstr>
  </property>
</Properties>
</file>